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4/Kovas/Kovo 29-31/"/>
    </mc:Choice>
  </mc:AlternateContent>
  <xr:revisionPtr revIDLastSave="953" documentId="13_ncr:1_{7CD44297-3AFF-4C41-8334-5283018A0F3A}" xr6:coauthVersionLast="47" xr6:coauthVersionMax="47" xr10:uidLastSave="{A230A4BA-78E7-48D7-83F5-19918D51FBDE}"/>
  <bookViews>
    <workbookView xWindow="-120" yWindow="-120" windowWidth="29040" windowHeight="15840" xr2:uid="{00000000-000D-0000-FFFF-FFFF00000000}"/>
  </bookViews>
  <sheets>
    <sheet name="03.29-03.31" sheetId="15" r:id="rId1"/>
    <sheet name="03.22-03.24" sheetId="14" r:id="rId2"/>
    <sheet name="03.15-03.17" sheetId="12" r:id="rId3"/>
    <sheet name="03.08-03.10" sheetId="10" r:id="rId4"/>
    <sheet name="03.01-03.03" sheetId="9" r:id="rId5"/>
    <sheet name="02.23-02.25" sheetId="8" r:id="rId6"/>
    <sheet name="02.16-02.18" sheetId="7" r:id="rId7"/>
    <sheet name="02.09-02.11" sheetId="6" r:id="rId8"/>
    <sheet name="02.02-02.04" sheetId="5" r:id="rId9"/>
    <sheet name="01.26-01.28" sheetId="4" r:id="rId10"/>
    <sheet name="01.19-01.21" sheetId="3" r:id="rId11"/>
    <sheet name="01.12-01.14" sheetId="2" r:id="rId12"/>
    <sheet name="01.05-01.07" sheetId="1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6" i="15" l="1"/>
  <c r="D46" i="15"/>
  <c r="I26" i="15" l="1"/>
  <c r="I43" i="15"/>
  <c r="I40" i="15"/>
  <c r="I22" i="15"/>
  <c r="F31" i="15" l="1"/>
  <c r="F30" i="15" l="1"/>
  <c r="F8" i="15"/>
  <c r="F7" i="15"/>
  <c r="F10" i="15"/>
  <c r="I3" i="15"/>
  <c r="I29" i="15" l="1"/>
  <c r="I14" i="15"/>
  <c r="I32" i="15"/>
  <c r="I39" i="15"/>
  <c r="F46" i="15"/>
  <c r="I45" i="15" l="1"/>
  <c r="I15" i="15" l="1"/>
  <c r="F15" i="15"/>
  <c r="I31" i="15"/>
  <c r="I42" i="15"/>
  <c r="F42" i="15"/>
  <c r="I30" i="15"/>
  <c r="I35" i="15"/>
  <c r="F35" i="15"/>
  <c r="I27" i="15"/>
  <c r="F27" i="15"/>
  <c r="I25" i="15"/>
  <c r="F25" i="15"/>
  <c r="I18" i="15"/>
  <c r="F18" i="15"/>
  <c r="I34" i="15"/>
  <c r="F34" i="15"/>
  <c r="I37" i="15"/>
  <c r="F37" i="15"/>
  <c r="I17" i="15"/>
  <c r="F17" i="15"/>
  <c r="I38" i="15"/>
  <c r="F38" i="15"/>
  <c r="F13" i="15"/>
  <c r="I11" i="15"/>
  <c r="F11" i="15"/>
  <c r="I10" i="15"/>
  <c r="I7" i="15"/>
  <c r="I8" i="15"/>
  <c r="I5" i="15"/>
  <c r="F5" i="15"/>
  <c r="I4" i="15"/>
  <c r="F4" i="15"/>
  <c r="F9" i="14" l="1"/>
  <c r="G28" i="14"/>
  <c r="D28" i="14"/>
  <c r="F11" i="14"/>
  <c r="I16" i="14"/>
  <c r="I26" i="14"/>
  <c r="F16" i="14" l="1"/>
  <c r="I25" i="14" l="1"/>
  <c r="I17" i="12"/>
  <c r="F17" i="12"/>
  <c r="I5" i="14"/>
  <c r="I21" i="14" l="1"/>
  <c r="F8" i="14" l="1"/>
  <c r="I7" i="14"/>
  <c r="I6" i="14"/>
  <c r="F28" i="14"/>
  <c r="I24" i="14"/>
  <c r="F24" i="14"/>
  <c r="I22" i="14"/>
  <c r="F22" i="14"/>
  <c r="I23" i="14"/>
  <c r="F23" i="14"/>
  <c r="F18" i="14"/>
  <c r="I15" i="14"/>
  <c r="F15" i="14"/>
  <c r="I17" i="14"/>
  <c r="F17" i="14"/>
  <c r="I20" i="14"/>
  <c r="F20" i="14"/>
  <c r="I19" i="14"/>
  <c r="F19" i="14"/>
  <c r="I27" i="14"/>
  <c r="F27" i="14"/>
  <c r="I14" i="14"/>
  <c r="F14" i="14"/>
  <c r="I12" i="14"/>
  <c r="F12" i="14"/>
  <c r="I11" i="14"/>
  <c r="I13" i="14"/>
  <c r="F13" i="14"/>
  <c r="F10" i="14"/>
  <c r="I8" i="14"/>
  <c r="I4" i="14"/>
  <c r="F4" i="14"/>
  <c r="I3" i="14"/>
  <c r="F3" i="14"/>
  <c r="F12" i="12"/>
  <c r="F24" i="12"/>
  <c r="I24" i="12"/>
  <c r="I9" i="12"/>
  <c r="F25" i="12"/>
  <c r="F3" i="12"/>
  <c r="F26" i="12"/>
  <c r="F15" i="12"/>
  <c r="F13" i="12"/>
  <c r="F8" i="12"/>
  <c r="I5" i="12"/>
  <c r="I29" i="12"/>
  <c r="I30" i="12"/>
  <c r="E31" i="12"/>
  <c r="G31" i="12"/>
  <c r="D31" i="12"/>
  <c r="I28" i="12"/>
  <c r="F28" i="12"/>
  <c r="I26" i="12"/>
  <c r="I22" i="12"/>
  <c r="F22" i="12"/>
  <c r="I19" i="12"/>
  <c r="F19" i="12"/>
  <c r="I21" i="12"/>
  <c r="F21" i="12"/>
  <c r="I27" i="12"/>
  <c r="F27" i="12"/>
  <c r="I23" i="12"/>
  <c r="F23" i="12"/>
  <c r="I18" i="12"/>
  <c r="F18" i="12"/>
  <c r="I25" i="12"/>
  <c r="I14" i="12"/>
  <c r="F14" i="12"/>
  <c r="I16" i="12"/>
  <c r="F16" i="12"/>
  <c r="F20" i="12"/>
  <c r="I15" i="12"/>
  <c r="I10" i="12"/>
  <c r="F10" i="12"/>
  <c r="I11" i="12"/>
  <c r="F11" i="12"/>
  <c r="I13" i="12"/>
  <c r="F6" i="12"/>
  <c r="I8" i="12"/>
  <c r="F7" i="12"/>
  <c r="I4" i="12"/>
  <c r="F4" i="12"/>
  <c r="I3" i="12"/>
  <c r="I12" i="10"/>
  <c r="G38" i="10"/>
  <c r="D38" i="10"/>
  <c r="F31" i="12" l="1"/>
  <c r="I26" i="10"/>
  <c r="I3" i="10"/>
  <c r="I23" i="10"/>
  <c r="I32" i="10"/>
  <c r="I9" i="10" l="1"/>
  <c r="I28" i="10"/>
  <c r="F4" i="10" l="1"/>
  <c r="F13" i="10"/>
  <c r="I6" i="10" l="1"/>
  <c r="F37" i="10" l="1"/>
  <c r="I36" i="10"/>
  <c r="I17" i="10"/>
  <c r="F38" i="10"/>
  <c r="I31" i="10"/>
  <c r="I35" i="10"/>
  <c r="F35" i="10"/>
  <c r="I37" i="10"/>
  <c r="I33" i="10"/>
  <c r="F33" i="10"/>
  <c r="I30" i="10"/>
  <c r="F30" i="10"/>
  <c r="I27" i="10"/>
  <c r="F27" i="10"/>
  <c r="I22" i="10"/>
  <c r="F22" i="10"/>
  <c r="I18" i="10"/>
  <c r="F18" i="10"/>
  <c r="I29" i="10"/>
  <c r="F29" i="10"/>
  <c r="I25" i="10"/>
  <c r="F25" i="10"/>
  <c r="I20" i="10"/>
  <c r="F20" i="10"/>
  <c r="I24" i="10"/>
  <c r="F24" i="10"/>
  <c r="I21" i="10"/>
  <c r="F21" i="10"/>
  <c r="F14" i="10"/>
  <c r="I13" i="10"/>
  <c r="I16" i="10"/>
  <c r="F16" i="10"/>
  <c r="I19" i="10"/>
  <c r="F19" i="10"/>
  <c r="F8" i="10"/>
  <c r="I15" i="10"/>
  <c r="F15" i="10"/>
  <c r="I11" i="10"/>
  <c r="F11" i="10"/>
  <c r="I10" i="10"/>
  <c r="F10" i="10"/>
  <c r="F7" i="10"/>
  <c r="F5" i="10"/>
  <c r="I4" i="10"/>
  <c r="F12" i="9"/>
  <c r="E43" i="9" l="1"/>
  <c r="G43" i="9"/>
  <c r="D43" i="9"/>
  <c r="F38" i="9"/>
  <c r="F19" i="9"/>
  <c r="I17" i="9"/>
  <c r="I6" i="9"/>
  <c r="I9" i="9"/>
  <c r="I5" i="9"/>
  <c r="I36" i="9"/>
  <c r="I15" i="9" l="1"/>
  <c r="I30" i="9"/>
  <c r="I32" i="9"/>
  <c r="I35" i="9"/>
  <c r="I34" i="9"/>
  <c r="F33" i="9" l="1"/>
  <c r="I42" i="9" l="1"/>
  <c r="F18" i="9"/>
  <c r="F8" i="9" l="1"/>
  <c r="F16" i="9"/>
  <c r="I37" i="9"/>
  <c r="I3" i="9"/>
  <c r="F24" i="9"/>
  <c r="F26" i="9"/>
  <c r="I39" i="9"/>
  <c r="F39" i="9"/>
  <c r="I41" i="9"/>
  <c r="F41" i="9"/>
  <c r="I38" i="9"/>
  <c r="I29" i="9"/>
  <c r="F29" i="9"/>
  <c r="I40" i="9"/>
  <c r="F40" i="9"/>
  <c r="I31" i="9"/>
  <c r="F31" i="9"/>
  <c r="I33" i="9"/>
  <c r="I28" i="9"/>
  <c r="F28" i="9"/>
  <c r="I26" i="9"/>
  <c r="I24" i="9"/>
  <c r="I25" i="9"/>
  <c r="F25" i="9"/>
  <c r="I27" i="9"/>
  <c r="F27" i="9"/>
  <c r="I22" i="9"/>
  <c r="F22" i="9"/>
  <c r="I21" i="9"/>
  <c r="F21" i="9"/>
  <c r="I23" i="9"/>
  <c r="F23" i="9"/>
  <c r="I20" i="9"/>
  <c r="F20" i="9"/>
  <c r="I19" i="9"/>
  <c r="I14" i="9"/>
  <c r="F14" i="9"/>
  <c r="I13" i="9"/>
  <c r="F13" i="9"/>
  <c r="I10" i="9"/>
  <c r="F10" i="9"/>
  <c r="I18" i="9"/>
  <c r="I11" i="9"/>
  <c r="F11" i="9"/>
  <c r="I8" i="9"/>
  <c r="F7" i="9"/>
  <c r="F4" i="9"/>
  <c r="I25" i="8"/>
  <c r="F43" i="9" l="1"/>
  <c r="I21" i="8"/>
  <c r="F7" i="8"/>
  <c r="I7" i="8"/>
  <c r="F10" i="8"/>
  <c r="G40" i="8" l="1"/>
  <c r="D40" i="8"/>
  <c r="F29" i="8"/>
  <c r="I29" i="8"/>
  <c r="I25" i="7"/>
  <c r="I32" i="8"/>
  <c r="F26" i="8"/>
  <c r="F22" i="8"/>
  <c r="F15" i="8"/>
  <c r="F37" i="8" l="1"/>
  <c r="F16" i="8" l="1"/>
  <c r="I8" i="8"/>
  <c r="I5" i="8"/>
  <c r="F11" i="8"/>
  <c r="I39" i="8" l="1"/>
  <c r="I7" i="7" l="1"/>
  <c r="F7" i="7"/>
  <c r="I20" i="8" l="1"/>
  <c r="F40" i="8"/>
  <c r="F3" i="8"/>
  <c r="I37" i="8"/>
  <c r="I38" i="8"/>
  <c r="F38" i="8"/>
  <c r="I35" i="8"/>
  <c r="F35" i="8"/>
  <c r="I28" i="8"/>
  <c r="F28" i="8"/>
  <c r="I36" i="8"/>
  <c r="F36" i="8"/>
  <c r="I33" i="8"/>
  <c r="F33" i="8"/>
  <c r="I31" i="8"/>
  <c r="F31" i="8"/>
  <c r="I34" i="8"/>
  <c r="F34" i="8"/>
  <c r="I30" i="8"/>
  <c r="F30" i="8"/>
  <c r="I13" i="8"/>
  <c r="I23" i="8"/>
  <c r="F23" i="8"/>
  <c r="I27" i="8"/>
  <c r="F27" i="8"/>
  <c r="I26" i="8"/>
  <c r="F24" i="8"/>
  <c r="I19" i="8"/>
  <c r="F19" i="8"/>
  <c r="I22" i="8"/>
  <c r="I16" i="8"/>
  <c r="I17" i="8"/>
  <c r="F17" i="8"/>
  <c r="I18" i="8"/>
  <c r="F18" i="8"/>
  <c r="I14" i="8"/>
  <c r="F14" i="8"/>
  <c r="I12" i="8"/>
  <c r="F12" i="8"/>
  <c r="I15" i="8"/>
  <c r="I9" i="8"/>
  <c r="F9" i="8"/>
  <c r="I11" i="8"/>
  <c r="F4" i="8"/>
  <c r="G43" i="7" l="1"/>
  <c r="D43" i="7"/>
  <c r="I42" i="7"/>
  <c r="I29" i="7" l="1"/>
  <c r="I20" i="7"/>
  <c r="I17" i="7"/>
  <c r="I9" i="7"/>
  <c r="I32" i="7" l="1"/>
  <c r="F23" i="7"/>
  <c r="F15" i="7"/>
  <c r="F6" i="7"/>
  <c r="I5" i="7" l="1"/>
  <c r="I14" i="7"/>
  <c r="I37" i="7" l="1"/>
  <c r="I38" i="7"/>
  <c r="I24" i="7"/>
  <c r="F22" i="7" l="1"/>
  <c r="F16" i="7"/>
  <c r="F34" i="7"/>
  <c r="I33" i="7"/>
  <c r="F33" i="7"/>
  <c r="I34" i="7"/>
  <c r="I41" i="7"/>
  <c r="F41" i="7"/>
  <c r="I40" i="7"/>
  <c r="F40" i="7"/>
  <c r="I31" i="7"/>
  <c r="F31" i="7"/>
  <c r="I30" i="7"/>
  <c r="F30" i="7"/>
  <c r="I36" i="7"/>
  <c r="F36" i="7"/>
  <c r="I28" i="7"/>
  <c r="F28" i="7"/>
  <c r="I39" i="7"/>
  <c r="F39" i="7"/>
  <c r="I27" i="7"/>
  <c r="F27" i="7"/>
  <c r="I35" i="7"/>
  <c r="F35" i="7"/>
  <c r="I13" i="7"/>
  <c r="F13" i="7"/>
  <c r="F19" i="7"/>
  <c r="I21" i="7"/>
  <c r="F21" i="7"/>
  <c r="I16" i="7"/>
  <c r="I22" i="7"/>
  <c r="I26" i="7"/>
  <c r="F26" i="7"/>
  <c r="I18" i="7"/>
  <c r="F18" i="7"/>
  <c r="I11" i="7"/>
  <c r="F11" i="7"/>
  <c r="I15" i="7"/>
  <c r="I23" i="7"/>
  <c r="I12" i="7"/>
  <c r="F12" i="7"/>
  <c r="I10" i="7"/>
  <c r="F10" i="7"/>
  <c r="I6" i="7"/>
  <c r="I8" i="7"/>
  <c r="F8" i="7"/>
  <c r="F4" i="7"/>
  <c r="G38" i="6"/>
  <c r="D38" i="6"/>
  <c r="F43" i="7" l="1"/>
  <c r="I21" i="6"/>
  <c r="I35" i="6" l="1"/>
  <c r="I28" i="6"/>
  <c r="I14" i="6"/>
  <c r="I32" i="6"/>
  <c r="F13" i="6" l="1"/>
  <c r="F16" i="6"/>
  <c r="I10" i="6"/>
  <c r="I6" i="6" l="1"/>
  <c r="F12" i="6"/>
  <c r="F37" i="6" l="1"/>
  <c r="I34" i="6"/>
  <c r="I9" i="6"/>
  <c r="F38" i="6"/>
  <c r="I37" i="6"/>
  <c r="I33" i="6"/>
  <c r="F33" i="6"/>
  <c r="I30" i="6"/>
  <c r="F30" i="6"/>
  <c r="I31" i="6"/>
  <c r="F31" i="6"/>
  <c r="I26" i="6"/>
  <c r="F26" i="6"/>
  <c r="I36" i="6"/>
  <c r="F36" i="6"/>
  <c r="I27" i="6"/>
  <c r="F27" i="6"/>
  <c r="I24" i="6"/>
  <c r="F24" i="6"/>
  <c r="I29" i="6"/>
  <c r="F29" i="6"/>
  <c r="I25" i="6"/>
  <c r="F25" i="6"/>
  <c r="I18" i="6"/>
  <c r="F18" i="6"/>
  <c r="I20" i="6"/>
  <c r="F20" i="6"/>
  <c r="I23" i="6"/>
  <c r="F23" i="6"/>
  <c r="I22" i="6"/>
  <c r="F22" i="6"/>
  <c r="I15" i="6"/>
  <c r="F15" i="6"/>
  <c r="I19" i="6"/>
  <c r="F19" i="6"/>
  <c r="F17" i="6"/>
  <c r="I12" i="6"/>
  <c r="I11" i="6"/>
  <c r="F11" i="6"/>
  <c r="I16" i="6"/>
  <c r="I13" i="6"/>
  <c r="I8" i="6"/>
  <c r="F8" i="6"/>
  <c r="I7" i="6"/>
  <c r="F7" i="6"/>
  <c r="I4" i="6"/>
  <c r="F4" i="6"/>
  <c r="I5" i="6"/>
  <c r="F5" i="6"/>
  <c r="F3" i="6"/>
  <c r="F5" i="5"/>
  <c r="I5" i="5"/>
  <c r="D42" i="5"/>
  <c r="F42" i="5" s="1"/>
  <c r="G42" i="5"/>
  <c r="I33" i="5" l="1"/>
  <c r="I29" i="4" l="1"/>
  <c r="F18" i="4"/>
  <c r="F29" i="4"/>
  <c r="I18" i="4"/>
  <c r="I21" i="4"/>
  <c r="I25" i="5"/>
  <c r="I35" i="5"/>
  <c r="I18" i="5"/>
  <c r="I8" i="5" l="1"/>
  <c r="F12" i="5" l="1"/>
  <c r="F30" i="5"/>
  <c r="I15" i="5"/>
  <c r="I17" i="5"/>
  <c r="I9" i="5"/>
  <c r="F7" i="5"/>
  <c r="I40" i="5"/>
  <c r="I11" i="5" l="1"/>
  <c r="F22" i="5"/>
  <c r="I36" i="5" l="1"/>
  <c r="I41" i="5" l="1"/>
  <c r="I38" i="5" l="1"/>
  <c r="I37" i="5"/>
  <c r="F37" i="5"/>
  <c r="I39" i="5"/>
  <c r="F39" i="5"/>
  <c r="I30" i="5"/>
  <c r="I28" i="5"/>
  <c r="F28" i="5"/>
  <c r="I32" i="5"/>
  <c r="F32" i="5"/>
  <c r="I29" i="5"/>
  <c r="F29" i="5"/>
  <c r="I27" i="5"/>
  <c r="F27" i="5"/>
  <c r="I31" i="5"/>
  <c r="F31" i="5"/>
  <c r="I24" i="5"/>
  <c r="F24" i="5"/>
  <c r="I26" i="5"/>
  <c r="F26" i="5"/>
  <c r="I34" i="5"/>
  <c r="F34" i="5"/>
  <c r="I23" i="5"/>
  <c r="F23" i="5"/>
  <c r="I16" i="5"/>
  <c r="F16" i="5"/>
  <c r="I21" i="5"/>
  <c r="F21" i="5"/>
  <c r="I19" i="5"/>
  <c r="F19" i="5"/>
  <c r="I20" i="5"/>
  <c r="F20" i="5"/>
  <c r="I22" i="5"/>
  <c r="I14" i="5"/>
  <c r="F14" i="5"/>
  <c r="I13" i="5"/>
  <c r="F13" i="5"/>
  <c r="I10" i="5"/>
  <c r="F10" i="5"/>
  <c r="I6" i="5"/>
  <c r="F6" i="5"/>
  <c r="I7" i="5"/>
  <c r="I4" i="5"/>
  <c r="F4" i="5"/>
  <c r="F3" i="5"/>
  <c r="I36" i="4"/>
  <c r="F36" i="4"/>
  <c r="G39" i="4" l="1"/>
  <c r="D39" i="4"/>
  <c r="F34" i="3" l="1"/>
  <c r="I34" i="3"/>
  <c r="F6" i="4"/>
  <c r="F3" i="4" l="1"/>
  <c r="I33" i="4" l="1"/>
  <c r="I31" i="4" l="1"/>
  <c r="F11" i="4"/>
  <c r="I5" i="4"/>
  <c r="I12" i="4" l="1"/>
  <c r="F30" i="4" l="1"/>
  <c r="F28" i="4"/>
  <c r="F24" i="4"/>
  <c r="F39" i="4"/>
  <c r="I38" i="4"/>
  <c r="F38" i="4"/>
  <c r="I30" i="4"/>
  <c r="I35" i="4"/>
  <c r="F35" i="4"/>
  <c r="I34" i="4"/>
  <c r="F34" i="4"/>
  <c r="I32" i="4"/>
  <c r="F32" i="4"/>
  <c r="I25" i="4"/>
  <c r="F25" i="4"/>
  <c r="I24" i="4"/>
  <c r="I28" i="4"/>
  <c r="I27" i="4"/>
  <c r="F27" i="4"/>
  <c r="I26" i="4"/>
  <c r="F26" i="4"/>
  <c r="I23" i="4"/>
  <c r="F23" i="4"/>
  <c r="I15" i="4"/>
  <c r="F15" i="4"/>
  <c r="I17" i="4"/>
  <c r="F17" i="4"/>
  <c r="I16" i="4"/>
  <c r="F16" i="4"/>
  <c r="I22" i="4"/>
  <c r="F22" i="4"/>
  <c r="I19" i="4"/>
  <c r="F19" i="4"/>
  <c r="I11" i="4"/>
  <c r="I14" i="4"/>
  <c r="F14" i="4"/>
  <c r="I13" i="4"/>
  <c r="F13" i="4"/>
  <c r="I8" i="4"/>
  <c r="F8" i="4"/>
  <c r="I7" i="4"/>
  <c r="F7" i="4"/>
  <c r="I9" i="4"/>
  <c r="F9" i="4"/>
  <c r="I6" i="4"/>
  <c r="I4" i="4"/>
  <c r="F4" i="4"/>
  <c r="I32" i="3" l="1"/>
  <c r="F32" i="3"/>
  <c r="G36" i="3"/>
  <c r="I5" i="3" l="1"/>
  <c r="I24" i="3" l="1"/>
  <c r="I33" i="3"/>
  <c r="F12" i="3"/>
  <c r="F6" i="3"/>
  <c r="F8" i="3"/>
  <c r="F7" i="3"/>
  <c r="F9" i="3"/>
  <c r="F10" i="3"/>
  <c r="F15" i="3"/>
  <c r="F13" i="3"/>
  <c r="I29" i="3"/>
  <c r="F23" i="3" l="1"/>
  <c r="F22" i="3"/>
  <c r="F18" i="3"/>
  <c r="F17" i="3"/>
  <c r="I25" i="3" l="1"/>
  <c r="I11" i="3"/>
  <c r="D36" i="3" l="1"/>
  <c r="I30" i="3"/>
  <c r="F30" i="3"/>
  <c r="I31" i="3"/>
  <c r="F31" i="3"/>
  <c r="I26" i="3"/>
  <c r="F26" i="3"/>
  <c r="I28" i="3"/>
  <c r="F28" i="3"/>
  <c r="I27" i="3"/>
  <c r="F27" i="3"/>
  <c r="I35" i="3"/>
  <c r="F35" i="3"/>
  <c r="I21" i="3"/>
  <c r="F21" i="3"/>
  <c r="I20" i="3"/>
  <c r="F20" i="3"/>
  <c r="I17" i="3"/>
  <c r="I18" i="3"/>
  <c r="I22" i="3"/>
  <c r="I23" i="3"/>
  <c r="I19" i="3"/>
  <c r="F19" i="3"/>
  <c r="I16" i="3"/>
  <c r="F16" i="3"/>
  <c r="I14" i="3"/>
  <c r="F14" i="3"/>
  <c r="I12" i="3"/>
  <c r="I13" i="3"/>
  <c r="I15" i="3"/>
  <c r="I10" i="3"/>
  <c r="I9" i="3"/>
  <c r="I7" i="3"/>
  <c r="I8" i="3"/>
  <c r="I6" i="3"/>
  <c r="I4" i="3"/>
  <c r="F4" i="3"/>
  <c r="I33" i="2"/>
  <c r="G36" i="2"/>
  <c r="D36" i="2"/>
  <c r="I11" i="2"/>
  <c r="F36" i="3" l="1"/>
  <c r="F7" i="2"/>
  <c r="I4" i="2"/>
  <c r="F12" i="2"/>
  <c r="F14" i="2"/>
  <c r="F23" i="2"/>
  <c r="I15" i="2"/>
  <c r="I8" i="2" l="1"/>
  <c r="F34" i="2" l="1"/>
  <c r="F35" i="2"/>
  <c r="F28" i="2" l="1"/>
  <c r="I16" i="2"/>
  <c r="I17" i="2"/>
  <c r="I21" i="2"/>
  <c r="F36" i="2"/>
  <c r="I31" i="2"/>
  <c r="F31" i="2"/>
  <c r="I35" i="2"/>
  <c r="I34" i="2"/>
  <c r="I29" i="2"/>
  <c r="F29" i="2"/>
  <c r="I30" i="2"/>
  <c r="F30" i="2"/>
  <c r="I32" i="2"/>
  <c r="F32" i="2"/>
  <c r="I27" i="2"/>
  <c r="F27" i="2"/>
  <c r="I26" i="2"/>
  <c r="F26" i="2"/>
  <c r="I24" i="2"/>
  <c r="F24" i="2"/>
  <c r="I25" i="2"/>
  <c r="F25" i="2"/>
  <c r="I28" i="2"/>
  <c r="I18" i="2"/>
  <c r="F18" i="2"/>
  <c r="I22" i="2"/>
  <c r="F22" i="2"/>
  <c r="I20" i="2"/>
  <c r="F20" i="2"/>
  <c r="I13" i="2"/>
  <c r="F13" i="2"/>
  <c r="I23" i="2"/>
  <c r="I14" i="2"/>
  <c r="I12" i="2"/>
  <c r="I9" i="2"/>
  <c r="F9" i="2"/>
  <c r="I10" i="2"/>
  <c r="F10" i="2"/>
  <c r="I7" i="2"/>
  <c r="I6" i="2"/>
  <c r="F6" i="2"/>
  <c r="I5" i="2"/>
  <c r="F5" i="2"/>
  <c r="I3" i="2"/>
  <c r="F3" i="2"/>
  <c r="G30" i="1"/>
  <c r="D30" i="1"/>
  <c r="I27" i="1"/>
  <c r="F18" i="1" l="1"/>
  <c r="I16" i="1"/>
  <c r="I11" i="1"/>
  <c r="I10" i="1"/>
  <c r="I28" i="1"/>
  <c r="F29" i="1"/>
  <c r="I17" i="1"/>
  <c r="I9" i="1" l="1"/>
  <c r="I6" i="1"/>
  <c r="F3" i="1" l="1"/>
  <c r="F13" i="1"/>
  <c r="F30" i="1" l="1"/>
  <c r="I26" i="1"/>
  <c r="F26" i="1"/>
  <c r="I24" i="1"/>
  <c r="F24" i="1"/>
  <c r="I29" i="1"/>
  <c r="I23" i="1"/>
  <c r="F23" i="1"/>
  <c r="I25" i="1"/>
  <c r="F25" i="1"/>
  <c r="I18" i="1"/>
  <c r="I20" i="1"/>
  <c r="F20" i="1"/>
  <c r="I19" i="1"/>
  <c r="F19" i="1"/>
  <c r="I22" i="1"/>
  <c r="F22" i="1"/>
  <c r="I21" i="1"/>
  <c r="F21" i="1"/>
  <c r="I15" i="1"/>
  <c r="F15" i="1"/>
  <c r="I12" i="1"/>
  <c r="F12" i="1"/>
  <c r="I14" i="1"/>
  <c r="F14" i="1"/>
  <c r="I13" i="1"/>
  <c r="I7" i="1"/>
  <c r="F7" i="1"/>
  <c r="I8" i="1"/>
  <c r="F8" i="1"/>
  <c r="I4" i="1"/>
  <c r="F4" i="1"/>
  <c r="I5" i="1"/>
  <c r="F5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tc={47E03742-A575-4109-9EEB-DC7C83708477}</author>
  </authors>
  <commentList>
    <comment ref="D5" authorId="0" shapeId="0" xr:uid="{47E03742-A575-4109-9EEB-DC7C8370847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Incl. Monday (11th)</t>
      </text>
    </comment>
  </commentList>
</comments>
</file>

<file path=xl/sharedStrings.xml><?xml version="1.0" encoding="utf-8"?>
<sst xmlns="http://schemas.openxmlformats.org/spreadsheetml/2006/main" count="1720" uniqueCount="211">
  <si>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</si>
  <si>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</si>
  <si>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</si>
  <si>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</si>
  <si>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</si>
  <si>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</si>
  <si>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</si>
  <si>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</si>
  <si>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</si>
  <si>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</si>
  <si>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</si>
  <si>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</si>
  <si>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</si>
  <si>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</si>
  <si>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</si>
  <si>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Column1</t>
  </si>
  <si>
    <t>N</t>
  </si>
  <si>
    <t>Milijonieriaus palikimas</t>
  </si>
  <si>
    <t>-</t>
  </si>
  <si>
    <t>Vabalo filmai</t>
  </si>
  <si>
    <t>Didžioji ančių kelionė (Migration)</t>
  </si>
  <si>
    <t>Dukine Film Distribution / Universal Pictures</t>
  </si>
  <si>
    <t>Vonka (Wonka)</t>
  </si>
  <si>
    <t>ACME Film / WB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</si>
  <si>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</si>
  <si>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</si>
  <si>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</si>
  <si>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</si>
  <si>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</si>
  <si>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</si>
  <si>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</si>
  <si>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</si>
  <si>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</si>
  <si>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</si>
  <si>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</si>
  <si>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</si>
  <si>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</si>
  <si>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Sapnų scenarijus (Dream Scenario)</t>
  </si>
  <si>
    <t>Europos kinas</t>
  </si>
  <si>
    <t>Gurmaniška aistra (Pot au Feu de Dodin Bouffant)</t>
  </si>
  <si>
    <t>Čiulbanti siela</t>
  </si>
  <si>
    <t xml:space="preserve"> Taip toliau</t>
  </si>
  <si>
    <t>Praėję gyvenimai (Past lives)</t>
  </si>
  <si>
    <t>Nukritę lapai (Kuolleet lehdet)</t>
  </si>
  <si>
    <t>Tu man nieko neprimeni</t>
  </si>
  <si>
    <t>Tiesiog super! (Helt super)</t>
  </si>
  <si>
    <t>Estinfillm</t>
  </si>
  <si>
    <t>Pirties seserys</t>
  </si>
  <si>
    <t>Kino pasaka</t>
  </si>
  <si>
    <t>Club Zero</t>
  </si>
  <si>
    <t>Estinfilm</t>
  </si>
  <si>
    <t>Broom Films</t>
  </si>
  <si>
    <t xml:space="preserve"> </t>
  </si>
  <si>
    <t>517 645 €</t>
  </si>
  <si>
    <t>Tik ne tu (Anyone But You)</t>
  </si>
  <si>
    <t>Lapių kelionė ledynuose (Kina and Yuk)</t>
  </si>
  <si>
    <t xml:space="preserve">ACME Film </t>
  </si>
  <si>
    <t xml:space="preserve"> Pažadėtoji žemė (Bastarden)</t>
  </si>
  <si>
    <t>Ingeborg Bachmann – kelionė į dykumą (Ingeborg Bachmann – Reise in die Wüste)</t>
  </si>
  <si>
    <t>Šešėlių vanduo (Night Swim)</t>
  </si>
  <si>
    <t>Trys muškietininkai: Miledi (The Three Musketeers: Milady)</t>
  </si>
  <si>
    <t>Theatrical Film Distribution</t>
  </si>
  <si>
    <t>Dogmenas (DogMan)</t>
  </si>
  <si>
    <t>Sielų aukcionas. Neįtikėtina Auroros Mardiganian istorija</t>
  </si>
  <si>
    <t>Sausio 5–7 d. Lietuvos kino teatruose rodytų filmų topas
January 5–7 Lithuanian top</t>
  </si>
  <si>
    <t>Total (27)</t>
  </si>
  <si>
    <t>Sausio 12–14 d. Lietuvos kino teatruose rodytų filmų topas
January 12–14 Lithuanian top</t>
  </si>
  <si>
    <t>506 146 €</t>
  </si>
  <si>
    <t>Misija: Linksmybių mokykla (Die (un)langweiligste Schule der Welt)</t>
  </si>
  <si>
    <t>Unlimited Media OÜ</t>
  </si>
  <si>
    <t>Šiaurietiški patogumai (Northern Comfort)</t>
  </si>
  <si>
    <t>Liepsnojantis dangus (Roter Himmel)</t>
  </si>
  <si>
    <t>Priscilla</t>
  </si>
  <si>
    <t>Pirties seserys (Savvusanna sõsarad)</t>
  </si>
  <si>
    <t>Tikslas – įvartis (Next Goal Wins)</t>
  </si>
  <si>
    <t>Bitininkas (Beekeeper)</t>
  </si>
  <si>
    <t>Viena gyvybė (One Life)</t>
  </si>
  <si>
    <t>Ernestas ir Selestina: Kelionė į Šaradiją (Ernest et Célestine: Le voyage en Charabie)</t>
  </si>
  <si>
    <t>Rockstarai</t>
  </si>
  <si>
    <t>Asociacija „Metų muzikos apdovanojimai“</t>
  </si>
  <si>
    <t>Total (33)</t>
  </si>
  <si>
    <t>Sausio 19–21 d. Lietuvos kino teatruose rodytų filmų topas
January 19–21 Lithuanian top</t>
  </si>
  <si>
    <t>Elfų kerštas (There's Something in the Barn)</t>
  </si>
  <si>
    <t>Best Film</t>
  </si>
  <si>
    <t>Irklais per Atlantą</t>
  </si>
  <si>
    <t>Valujavičiaus kelionės</t>
  </si>
  <si>
    <t>Rūmai (The Palace)</t>
  </si>
  <si>
    <t>Kosminiai draugai (Headspace)</t>
  </si>
  <si>
    <t xml:space="preserve">ACME Film  </t>
  </si>
  <si>
    <t>Titina Šiaurės ašigalyje (Titina)</t>
  </si>
  <si>
    <t>Prasti reikalai (Poor Things)</t>
  </si>
  <si>
    <t>Pažadėtoji žemė (Bastarden)</t>
  </si>
  <si>
    <t>441 941 €</t>
  </si>
  <si>
    <t>Total (34)</t>
  </si>
  <si>
    <t>Sausio 26–28 d. Lietuvos kino teatruose rodytų filmų topas
January 26–28 Lithuanian top</t>
  </si>
  <si>
    <t>562 344 €</t>
  </si>
  <si>
    <t>Aš ir jis. Tikros vestuvės (Beautiful Wedding)</t>
  </si>
  <si>
    <t>Ferrari</t>
  </si>
  <si>
    <t>Tigro kelionė Himalajuose (Tigers Nest)</t>
  </si>
  <si>
    <t>Istorija apie drugelį (Butterfly Tale)</t>
  </si>
  <si>
    <t>Baltic Content Media</t>
  </si>
  <si>
    <t>Vasario 2–4 d. Lietuvos kino teatruose rodytų filmų topas
February 2–4 Lithuanian top</t>
  </si>
  <si>
    <t>Šokių karalienė (Dancing Queen)</t>
  </si>
  <si>
    <t>Didieji planetos sergėtojai (Les gardiennes de la planete)</t>
  </si>
  <si>
    <t>Maišagalvė (Baghead)</t>
  </si>
  <si>
    <t>Praeities šešėlis (May December)</t>
  </si>
  <si>
    <t>Preview</t>
  </si>
  <si>
    <t>Ema ir juodasis jaguaras (Le Dernier Jaguar)</t>
  </si>
  <si>
    <t>P</t>
  </si>
  <si>
    <t>Argailas (Argylle)</t>
  </si>
  <si>
    <t>Gyvūnų karalystė (Le règne animal)</t>
  </si>
  <si>
    <t>Paryžietė (Rue des dames)</t>
  </si>
  <si>
    <t>Šventųjų ir nusidėjėlių žemėje (In the Land of Saints and Sinners)</t>
  </si>
  <si>
    <t>493 250 €</t>
  </si>
  <si>
    <t>Total (36)</t>
  </si>
  <si>
    <t>Total (39)</t>
  </si>
  <si>
    <t>Vasario 9–11 d. Lietuvos kino teatruose rodytų filmų topas
February 9–11 Lithuanian top</t>
  </si>
  <si>
    <t>Tegul prasideda šokiai (Empieza el baile)</t>
  </si>
  <si>
    <t>Kopa (Dune)</t>
  </si>
  <si>
    <t>Numylėtinė (Miller's Girl)</t>
  </si>
  <si>
    <t>Mavka: miško siela (Mavka Forest Song)</t>
  </si>
  <si>
    <t>5½ meilės istorijos viename Vilniaus bute (Five and a Half Love Stories in an Apartment in Vilnius, Lithuania)</t>
  </si>
  <si>
    <t>1 002</t>
  </si>
  <si>
    <t>Aklas gluosnis, mieganti moteris (Blind Willow, Sleeping Woman )</t>
  </si>
  <si>
    <t>Meile mano (Love Life)</t>
  </si>
  <si>
    <t>Ponas Bleikas jūsų paslaugoms (Complètement cramé)</t>
  </si>
  <si>
    <t>399 180 €</t>
  </si>
  <si>
    <t>Total (35)</t>
  </si>
  <si>
    <t>Vasario 16–18 d. Lietuvos kino teatruose rodytų filmų topas
February 16–18 Lithuanian top</t>
  </si>
  <si>
    <t>Draugų lažybos</t>
  </si>
  <si>
    <t>Cinema Ads</t>
  </si>
  <si>
    <t>Geležiniai gniaužtai (The Iron Claw)</t>
  </si>
  <si>
    <t>Sparnuoti herojai (Super Wings the Movie: Maximum Speed)</t>
  </si>
  <si>
    <t>Mūza</t>
  </si>
  <si>
    <t>Bob Marley: One Love</t>
  </si>
  <si>
    <t>Dukine Film Distribution / Paramount Pictures</t>
  </si>
  <si>
    <t>Batuotas katinas Pūkis: paskutinis noras (Puss in Boots: The Last Wish)</t>
  </si>
  <si>
    <t>Broliai Super Mario. Filmas (Super Mario Bros.)</t>
  </si>
  <si>
    <t>Oho! (Wahou!)</t>
  </si>
  <si>
    <t>314 375 €</t>
  </si>
  <si>
    <t>Vasario 23–25 d. Lietuvos kino teatruose rodytų filmų topas
February 23–25 Lithuanian top</t>
  </si>
  <si>
    <t>Nežinomais takais (Sur les chemins noirs)</t>
  </si>
  <si>
    <t>Greta Garbo Films</t>
  </si>
  <si>
    <t>Šuo ir katė. Pabėgimas (Chien et Chat)</t>
  </si>
  <si>
    <t>Čiurlionis AI</t>
  </si>
  <si>
    <t>Broom films</t>
  </si>
  <si>
    <t>Total (40)</t>
  </si>
  <si>
    <t>483 969 €</t>
  </si>
  <si>
    <t>Madam Web (Madame Web)</t>
  </si>
  <si>
    <t>Vienuolis ir ginklas (The Monk and the Gun)</t>
  </si>
  <si>
    <t>Taip toliau</t>
  </si>
  <si>
    <t>Didžiosios lenktynės. Audi vs. Lancia (Race for Glory)</t>
  </si>
  <si>
    <t>Garsų pasaulio įrašai</t>
  </si>
  <si>
    <t>Total (37)</t>
  </si>
  <si>
    <t>Mūsų svajonės (We Have a Dream)</t>
  </si>
  <si>
    <t>Kopa: antra dalis (Dune: Part II)</t>
  </si>
  <si>
    <t>Apie sausą žolę (Kuru Otlar Üstüne)</t>
  </si>
  <si>
    <t>Meilės prigimtis (Simple comme Sylvain)</t>
  </si>
  <si>
    <t>Saldi rytinė pakrantė (The Sweet East)</t>
  </si>
  <si>
    <t>Mamutų medžioklė</t>
  </si>
  <si>
    <t>Blogis (ne)egzistuoja (Evil does not exist)</t>
  </si>
  <si>
    <t>Titina šiaurės ašigalyje</t>
  </si>
  <si>
    <t>Kryčio anatomija (Anatomy of a Fall)</t>
  </si>
  <si>
    <t>Monstras (Monster)</t>
  </si>
  <si>
    <t>Ryuichi Sakamoto | Opusas (Ryuichi Sakamoto | Opus)</t>
  </si>
  <si>
    <t>Kovo 1–3 d. Lietuvos kino teatruose rodytų filmų topas
March 1–3 Lithuanian top</t>
  </si>
  <si>
    <t>Kovo 8–10 d. Lietuvos kino teatruose rodytų filmų topas
March 8–10 Lithuanian top</t>
  </si>
  <si>
    <t>Bernadeta (Bernadette)</t>
  </si>
  <si>
    <t>Nematomas draugas (Imaginary)</t>
  </si>
  <si>
    <t>Baltoji paukštė (White Bird a Wonder Story)</t>
  </si>
  <si>
    <t>Žmogus-voras: Aplink Multivisatą (Spiderman Across the Spiderverse)</t>
  </si>
  <si>
    <t xml:space="preserve">ACME Film / SONY </t>
  </si>
  <si>
    <t>Barbie</t>
  </si>
  <si>
    <t>Kung Fu Panda 4</t>
  </si>
  <si>
    <t>Openheimeris (Oppenheimer)</t>
  </si>
  <si>
    <t>Gėlių mėnulio žudikai (Killers of the Flower Moon)</t>
  </si>
  <si>
    <t>414 034 €</t>
  </si>
  <si>
    <t>Motinos instinktas (Mothers‘ instinct)</t>
  </si>
  <si>
    <t>Kovo 15–17 d. Lietuvos kino teatruose rodytų filmų topas
March 15–17 Lithuanian top</t>
  </si>
  <si>
    <t>Tiesiog super (Just Super)</t>
  </si>
  <si>
    <t>Jaunasis vadas Vinetu (Young Chief Winnetou)</t>
  </si>
  <si>
    <t>Mano šuo Artūras (Arthur the King)</t>
  </si>
  <si>
    <t>Travolta</t>
  </si>
  <si>
    <t>Blogio šalis (Land of Bad)</t>
  </si>
  <si>
    <t>Kovo 22–24 d. Lietuvos kino teatruose rodytų filmų topas
March 22–24 Lithuanian top</t>
  </si>
  <si>
    <t>258 067 €</t>
  </si>
  <si>
    <t>Drugelio Širdis</t>
  </si>
  <si>
    <t>Vaiduoklių medžiotojai: sustingę iš baimės (Ghostbusters Frozen Empire)</t>
  </si>
  <si>
    <t>Nutrūktgalviai. Don Kichoto pėdsakais (Giants of La Mancha)</t>
  </si>
  <si>
    <t>Nekaltoji (Immaculate)</t>
  </si>
  <si>
    <t>Total (28)</t>
  </si>
  <si>
    <t>Total (24)</t>
  </si>
  <si>
    <t>Kovo 29–31 d. Lietuvos kino teatruose rodytų filmų topas
March 29–31 Lithuanian top</t>
  </si>
  <si>
    <t>224 802 €</t>
  </si>
  <si>
    <t>Interesų zona (The Zone of Interest)</t>
  </si>
  <si>
    <t>Kaimiečiai (Chlopi)</t>
  </si>
  <si>
    <t>Metai buvo sunkūs (A difficult year)</t>
  </si>
  <si>
    <t>Įpėdinis (Le successeur)</t>
  </si>
  <si>
    <t>How to Have Sex</t>
  </si>
  <si>
    <t>Žalia siena (Zielona granica)</t>
  </si>
  <si>
    <t>Aš čia kapitonas (Io Capitano)</t>
  </si>
  <si>
    <t>Delinkventai (Los delincuentes)</t>
  </si>
  <si>
    <t>Jausmų labirintai (Passages)</t>
  </si>
  <si>
    <t>Mažylis Nikolia pasakoja apie laimę (Le Petit Nicolas: Qu'est-Ce Qu'on Attend Pour Être Heureux? )</t>
  </si>
  <si>
    <t>Godzila ir Kongas. Nauja imperija (Godzilla x Kong: The New Empire)</t>
  </si>
  <si>
    <t>Šunyčiai patruliai 2. Galingas filmas  (PAW Patrol: The Mighty Movie)</t>
  </si>
  <si>
    <t xml:space="preserve"> 2023-10-27</t>
  </si>
  <si>
    <t>Penkios naktys pas Fredį (Five Nights at Freddy's)</t>
  </si>
  <si>
    <t>Undinėlė (The Little Mermaid)</t>
  </si>
  <si>
    <t>Lukas (Luca)</t>
  </si>
  <si>
    <t>Total (43)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</si>
</sst>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  <numFmt numFmtId="170" formatCode="#,##0.00\ &quot;€&quot;"/>
  </numFmts>
  <fonts count="14">
    <font>
      <sz val="11"/>
      <color theme="1"/>
      <name val="Calibri"/>
      <family val="2"/>
      <scheme val="minor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10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name val="Arial Cyr"/>
    </font>
    <font>
      <sz val="10"/>
      <color rgb="FFFF0000"/>
      <name val="Verdana"/>
      <family val="2"/>
      <charset val="186"/>
    </font>
    <font>
      <sz val="9"/>
      <color rgb="FFFF0000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color rgb="FF242424"/>
      <name val="Verdana"/>
      <family val="2"/>
      <charset val="186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E7F5F0"/>
        <bgColor rgb="FF00000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95">
    <xf numFmtId="0" fontId="0" fillId="0" borderId="0" xfId="0"/>
    <xf numFmtId="0" fontId="2" fillId="0" borderId="0" xfId="0" applyFont="1" applyAlignment="1">
      <alignment vertical="center"/>
    </xf>
    <xf numFmtId="164" fontId="3" fillId="3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0" fontId="3" fillId="3" borderId="2" xfId="0" applyNumberFormat="1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4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/>
    <xf numFmtId="0" fontId="4" fillId="0" borderId="0" xfId="0" applyFont="1"/>
    <xf numFmtId="0" fontId="2" fillId="0" borderId="0" xfId="0" applyFont="1"/>
    <xf numFmtId="0" fontId="5" fillId="3" borderId="0" xfId="0" applyFont="1" applyFill="1"/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165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" fillId="4" borderId="0" xfId="0" applyFont="1" applyFill="1"/>
    <xf numFmtId="1" fontId="2" fillId="0" borderId="0" xfId="0" applyNumberFormat="1" applyFont="1"/>
    <xf numFmtId="165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49" fontId="2" fillId="0" borderId="0" xfId="0" applyNumberFormat="1" applyFont="1"/>
    <xf numFmtId="10" fontId="2" fillId="0" borderId="0" xfId="0" applyNumberFormat="1" applyFont="1"/>
    <xf numFmtId="164" fontId="3" fillId="3" borderId="2" xfId="0" applyNumberFormat="1" applyFont="1" applyFill="1" applyBorder="1" applyAlignment="1">
      <alignment horizontal="center" wrapText="1"/>
    </xf>
    <xf numFmtId="169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4" fillId="5" borderId="0" xfId="0" applyFont="1" applyFill="1"/>
    <xf numFmtId="165" fontId="8" fillId="3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/>
    <xf numFmtId="3" fontId="8" fillId="3" borderId="0" xfId="0" applyNumberFormat="1" applyFont="1" applyFill="1" applyAlignment="1">
      <alignment horizontal="center" vertical="center"/>
    </xf>
    <xf numFmtId="3" fontId="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170" fontId="1" fillId="2" borderId="5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165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 wrapText="1"/>
    </xf>
    <xf numFmtId="10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67" fontId="3" fillId="0" borderId="0" xfId="0" applyNumberFormat="1" applyFont="1" applyFill="1" applyAlignment="1">
      <alignment horizontal="center" vertical="center"/>
    </xf>
    <xf numFmtId="166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49" fontId="6" fillId="0" borderId="0" xfId="0" applyNumberFormat="1" applyFont="1" applyFill="1"/>
    <xf numFmtId="0" fontId="4" fillId="0" borderId="0" xfId="0" applyFont="1" applyFill="1"/>
  </cellXfs>
  <cellStyles count="2">
    <cellStyle name="Normal" xfId="0" builtinId="0"/>
    <cellStyle name="Обычный_niko_all" xfId="1" xr:uid="{9DC1FE82-0968-454F-A368-C38E818395C0}"/>
  </cellStyles>
  <dxfs count="4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74CAE7C3-0A80-4AD6-B4BD-7FBA0DF8DEDC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A46DB4-0DBD-4052-8816-8D4B0899E8B2}" name="Table132456789101112131415171618192021222324262527283029313233343635373834567891011121413" displayName="Table132456789101112131415171618192021222324262527283029313233343635373834567891011121413" ref="A2:P46" totalsRowCount="1" headerRowDxfId="457" dataDxfId="455" totalsRowDxfId="454" headerRowBorderDxfId="456">
  <sortState xmlns:xlrd2="http://schemas.microsoft.com/office/spreadsheetml/2017/richdata2" ref="A3:P45">
    <sortCondition descending="1" ref="D3:D45"/>
  </sortState>
  <tableColumns count="16">
    <tableColumn id="1" xr3:uid="{F929FD29-5C8D-4219-B3BA-040FF0851247}" name="#" dataDxfId="453" totalsRowDxfId="15"/>
    <tableColumn id="2" xr3:uid="{5DE6D51A-1242-44BE-A195-497866C90A23}" name="#_x000a_LW" dataDxfId="452" totalsRowDxfId="14"/>
    <tableColumn id="3" xr3:uid="{967AEF7E-DEED-46DD-A933-5116F3A85A0C}" name="Filmas _x000a_(Movie)" totalsRowLabel="Total (43)" dataDxfId="451" totalsRowDxfId="13"/>
    <tableColumn id="4" xr3:uid="{91E70B26-63A5-4C30-9B9D-B6E4DD56A6C1}" name="Pajamos _x000a_(GBO)" totalsRowFunction="sum" dataDxfId="450" totalsRowDxfId="12"/>
    <tableColumn id="5" xr3:uid="{0F07F102-B39D-496B-8B72-571212D1C782}" name="Pajamos _x000a_praeita sav._x000a_(GBO LW)" totalsRowLabel="224 802 €" dataDxfId="449" totalsRowDxfId="11"/>
    <tableColumn id="6" xr3:uid="{2BCEC177-BA49-4ABF-9F19-86B5E3976712}" name="Pakitimas_x000a_(Change)" totalsRowFunction="custom" dataDxfId="448" totalsRowDxfId="10">
      <calculatedColumnFormula>(D3-E3)/E3</calculatedColumnFormula>
      <totalsRowFormula>(D46-E46)/E46</totalsRowFormula>
    </tableColumn>
    <tableColumn id="7" xr3:uid="{3E8AF325-95DC-4DB9-A7DD-5FE4341176C1}" name="Žiūrovų sk. _x000a_(ADM)" totalsRowFunction="sum" dataDxfId="447" totalsRowDxfId="9"/>
    <tableColumn id="8" xr3:uid="{22A36EB7-16AC-4C23-BF0E-6E81E0E915A2}" name="Seansų sk. _x000a_(Show count)" dataDxfId="446" totalsRowDxfId="8"/>
    <tableColumn id="9" xr3:uid="{D4E33969-11ED-41B5-9B98-8CACCDBE5535}" name="Lankomumo vid._x000a_(Average ADM)" dataDxfId="445" totalsRowDxfId="7">
      <calculatedColumnFormula>G3/H3</calculatedColumnFormula>
    </tableColumn>
    <tableColumn id="10" xr3:uid="{4C04D4C7-570D-4872-8E97-206D4BC377A5}" name="Kopijų sk. _x000a_(DCO count)" dataDxfId="444" totalsRowDxfId="6"/>
    <tableColumn id="11" xr3:uid="{13C14A6B-CCC6-4566-9557-0FD22EA3773A}" name="Rodymo savaitė_x000a_(Week on screen)" dataDxfId="443" totalsRowDxfId="5"/>
    <tableColumn id="12" xr3:uid="{C69A2F19-E6F0-4985-BD2D-E2DEEC237D83}" name="Bendros pajamos _x000a_(Total GBO)" dataDxfId="442" totalsRowDxfId="4"/>
    <tableColumn id="13" xr3:uid="{00F98789-AD58-4745-ABCC-92A1468D6751}" name="Bendras žiūrovų sk._x000a_(Total ADM)" dataDxfId="441" totalsRowDxfId="3"/>
    <tableColumn id="14" xr3:uid="{4F2DA61E-750B-4DB7-A890-7C028EA7DD16}" name="Premjeros data _x000a_(Release date)" dataDxfId="440" totalsRowDxfId="2"/>
    <tableColumn id="15" xr3:uid="{F48D7CD1-9AB9-47A7-B671-AB6BC3C29854}" name="Platintojas _x000a_(Distributor)" totalsRowLabel=" " dataDxfId="439" totalsRowDxfId="1"/>
    <tableColumn id="16" xr3:uid="{BACD5D8D-F761-437B-8693-54B3BB27F3DA}" name="Column1" dataDxfId="438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44BB0A-D238-46A0-AE4A-261A0577BCBB}" name="Table1324567891011121314151716181920212223242625272830293132333436353738345" displayName="Table1324567891011121314151716181920212223242625272830293132333436353738345" ref="A2:P39" totalsRowCount="1" headerRowDxfId="155" dataDxfId="153" totalsRowDxfId="152" headerRowBorderDxfId="154">
  <sortState xmlns:xlrd2="http://schemas.microsoft.com/office/spreadsheetml/2017/richdata2" ref="A3:P38">
    <sortCondition descending="1" ref="D3:D38"/>
  </sortState>
  <tableColumns count="16">
    <tableColumn id="1" xr3:uid="{33033B44-20B8-47B0-AD5A-93C87E000796}" name="#" totalsRowDxfId="151"/>
    <tableColumn id="2" xr3:uid="{89A89611-F0CD-4FFE-834A-3827C7E0C67C}" name="#_x000a_LW" dataDxfId="150" totalsRowDxfId="149"/>
    <tableColumn id="3" xr3:uid="{E842B6D1-F2C5-4910-8A92-EEF3B0184E72}" name="Filmas _x000a_(Movie)" totalsRowLabel="Total (36)" dataDxfId="148" totalsRowDxfId="147"/>
    <tableColumn id="4" xr3:uid="{D3EA990B-9FE5-4CD7-B78F-F8B83F0A26C1}" name="Pajamos _x000a_(GBO)" totalsRowFunction="sum" dataDxfId="146" totalsRowDxfId="145"/>
    <tableColumn id="5" xr3:uid="{D2E03015-7BB9-4C9B-A656-E76A37AE3A98}" name="Pajamos _x000a_praeita sav._x000a_(GBO LW)" totalsRowLabel="562 344 €" dataDxfId="144" totalsRowDxfId="143"/>
    <tableColumn id="6" xr3:uid="{466674FD-3212-4BEC-A8B3-E1411FA9965E}" name="Pakitimas_x000a_(Change)" totalsRowFunction="custom" dataDxfId="142" totalsRowDxfId="141">
      <calculatedColumnFormula>(D3-E3)/E3</calculatedColumnFormula>
      <totalsRowFormula>(D39-E39)/E39</totalsRowFormula>
    </tableColumn>
    <tableColumn id="7" xr3:uid="{B0311EC3-227F-4106-B7A4-CBFC303576D5}" name="Žiūrovų sk. _x000a_(ADM)" totalsRowFunction="sum" dataDxfId="140" totalsRowDxfId="139"/>
    <tableColumn id="8" xr3:uid="{8C3271B6-C977-4E04-915B-75EBC601FCF9}" name="Seansų sk. _x000a_(Show count)" dataDxfId="138" totalsRowDxfId="137"/>
    <tableColumn id="9" xr3:uid="{6849BF20-8BE1-4032-A6B5-00A4C333457B}" name="Lankomumo vid._x000a_(Average ADM)" dataDxfId="136" totalsRowDxfId="135">
      <calculatedColumnFormula>G3/H3</calculatedColumnFormula>
    </tableColumn>
    <tableColumn id="10" xr3:uid="{00C1AF7A-825F-4165-A248-AF1BA5EFA083}" name="Kopijų sk. _x000a_(DCO count)" dataDxfId="134" totalsRowDxfId="133"/>
    <tableColumn id="11" xr3:uid="{81312963-A53A-4232-B3B7-5329C3A007C3}" name="Rodymo savaitė_x000a_(Week on screen)" dataDxfId="132" totalsRowDxfId="131"/>
    <tableColumn id="12" xr3:uid="{B941D8B4-C9C3-4070-B26F-95533C0F1AE8}" name="Bendros pajamos _x000a_(Total GBO)" dataDxfId="130" totalsRowDxfId="129"/>
    <tableColumn id="13" xr3:uid="{D040D6EF-645F-4C3D-B01D-2D5299D70A10}" name="Bendras žiūrovų sk._x000a_(Total ADM)" dataDxfId="128" totalsRowDxfId="127"/>
    <tableColumn id="14" xr3:uid="{0C803473-D3CE-4F7F-9F59-AEB4CEF71ED5}" name="Premjeros data _x000a_(Release date)" dataDxfId="126" totalsRowDxfId="125"/>
    <tableColumn id="15" xr3:uid="{B63A66A7-F1B7-43E6-B506-E1805A28FC60}" name="Platintojas _x000a_(Distributor)" totalsRowLabel=" " dataDxfId="124" totalsRowDxfId="123"/>
    <tableColumn id="16" xr3:uid="{B3FC4992-F193-4702-9A4A-9DA5DCB0A65F}" name="Column1" dataDxfId="122" totalsRowDxfId="121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F78C4D-4466-44A4-B909-58A449F2591C}" name="Table132456789101112131415171618192021222324262527283029313233343635373834" displayName="Table132456789101112131415171618192021222324262527283029313233343635373834" ref="A2:P36" totalsRowCount="1" headerRowDxfId="120" dataDxfId="118" totalsRowDxfId="117" headerRowBorderDxfId="119">
  <sortState xmlns:xlrd2="http://schemas.microsoft.com/office/spreadsheetml/2017/richdata2" ref="A3:P35">
    <sortCondition descending="1" ref="D3:D35"/>
  </sortState>
  <tableColumns count="16">
    <tableColumn id="1" xr3:uid="{427EE6A2-4E64-4D7C-9F9D-977E399DC68E}" name="#" totalsRowDxfId="116"/>
    <tableColumn id="2" xr3:uid="{3C152133-2817-44D1-8912-FC0937F1858E}" name="#_x000a_LW" dataDxfId="115" totalsRowDxfId="114"/>
    <tableColumn id="3" xr3:uid="{3C5A21B4-CDFA-4783-B55E-F9355B142942}" name="Filmas _x000a_(Movie)" totalsRowLabel="Total (34)" dataDxfId="113" totalsRowDxfId="112"/>
    <tableColumn id="4" xr3:uid="{A10392CA-F417-4306-878E-A7F852338A60}" name="Pajamos _x000a_(GBO)" totalsRowFunction="sum" dataDxfId="111" totalsRowDxfId="110"/>
    <tableColumn id="5" xr3:uid="{F185119D-9634-4BB3-BB2D-AFC942F989E7}" name="Pajamos _x000a_praeita sav._x000a_(GBO LW)" totalsRowLabel="441 941 €" dataDxfId="109" totalsRowDxfId="108"/>
    <tableColumn id="6" xr3:uid="{D1DEA837-D2C8-465B-880B-529EB5F49B11}" name="Pakitimas_x000a_(Change)" totalsRowFunction="custom" dataDxfId="107" totalsRowDxfId="106">
      <calculatedColumnFormula>(D3-E3)/E3</calculatedColumnFormula>
      <totalsRowFormula>(D36-E36)/E36</totalsRowFormula>
    </tableColumn>
    <tableColumn id="7" xr3:uid="{3D623B2F-987B-4702-9203-4D23FC4638BE}" name="Žiūrovų sk. _x000a_(ADM)" totalsRowFunction="sum" dataDxfId="105" totalsRowDxfId="104"/>
    <tableColumn id="8" xr3:uid="{0AB8168C-8707-4243-A22E-E22D627AA458}" name="Seansų sk. _x000a_(Show count)" dataDxfId="103" totalsRowDxfId="102"/>
    <tableColumn id="9" xr3:uid="{A9921DAC-707A-4ED6-960D-AE46539359C2}" name="Lankomumo vid._x000a_(Average ADM)" dataDxfId="101" totalsRowDxfId="100">
      <calculatedColumnFormula>G3/H3</calculatedColumnFormula>
    </tableColumn>
    <tableColumn id="10" xr3:uid="{11B94924-8040-4B59-9C09-8778CDCBD1E2}" name="Kopijų sk. _x000a_(DCO count)" dataDxfId="99" totalsRowDxfId="98"/>
    <tableColumn id="11" xr3:uid="{D10ED812-AB5F-493B-83CF-2AD9F83E4601}" name="Rodymo savaitė_x000a_(Week on screen)" dataDxfId="97" totalsRowDxfId="96"/>
    <tableColumn id="12" xr3:uid="{A3006CEF-CE76-4438-ACE9-12AECE6F1CF7}" name="Bendros pajamos _x000a_(Total GBO)" dataDxfId="95" totalsRowDxfId="94"/>
    <tableColumn id="13" xr3:uid="{93CA1DC6-01FC-44C2-B780-492A235E780B}" name="Bendras žiūrovų sk._x000a_(Total ADM)" dataDxfId="93" totalsRowDxfId="92"/>
    <tableColumn id="14" xr3:uid="{B24785B7-009F-4C12-B320-8675B63BC7F7}" name="Premjeros data _x000a_(Release date)" dataDxfId="91" totalsRowDxfId="90"/>
    <tableColumn id="15" xr3:uid="{5EAA4696-2245-4CA2-B78D-FA01847555A7}" name="Platintojas _x000a_(Distributor)" totalsRowLabel=" " dataDxfId="89" totalsRowDxfId="88"/>
    <tableColumn id="16" xr3:uid="{4C18586B-FE69-4A9C-9CE6-C802790DC15F}" name="Column1" dataDxfId="87" totalsRowDxfId="86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A8DE3-D3AC-41B8-AA67-8B4651912BD9}" name="Table13245678910111213141517161819202122232426252728302931323334363537383" displayName="Table13245678910111213141517161819202122232426252728302931323334363537383" ref="A2:P36" totalsRowCount="1" headerRowDxfId="85" dataDxfId="83" totalsRowDxfId="82" headerRowBorderDxfId="84">
  <sortState xmlns:xlrd2="http://schemas.microsoft.com/office/spreadsheetml/2017/richdata2" ref="A3:P35">
    <sortCondition descending="1" ref="D3:D35"/>
  </sortState>
  <tableColumns count="16">
    <tableColumn id="1" xr3:uid="{91280629-570D-4996-A24D-EB70793C4824}" name="#" totalsRowDxfId="81"/>
    <tableColumn id="2" xr3:uid="{191B5BC5-B8A0-4A21-836F-A0F0CEFEC7D2}" name="#_x000a_LW" dataDxfId="80" totalsRowDxfId="79"/>
    <tableColumn id="3" xr3:uid="{E2B242D3-12C5-4B16-AFF8-180E813C800B}" name="Filmas _x000a_(Movie)" totalsRowLabel="Total (33)" dataDxfId="78" totalsRowDxfId="77"/>
    <tableColumn id="4" xr3:uid="{2C560D56-3984-4D9D-9AF4-638FC5FA663E}" name="Pajamos _x000a_(GBO)" totalsRowFunction="sum" dataDxfId="76" totalsRowDxfId="75"/>
    <tableColumn id="5" xr3:uid="{A4833FF7-A125-4719-AF61-1CDA3786C31C}" name="Pajamos _x000a_praeita sav._x000a_(GBO LW)" totalsRowLabel="506 146 €" dataDxfId="74" totalsRowDxfId="73"/>
    <tableColumn id="6" xr3:uid="{9C14E406-7149-4A38-AA6D-AFD245AF3537}" name="Pakitimas_x000a_(Change)" totalsRowFunction="custom" dataDxfId="72" totalsRowDxfId="71">
      <calculatedColumnFormula>(D3-E3)/E3</calculatedColumnFormula>
      <totalsRowFormula>(D36-E36)/E36</totalsRowFormula>
    </tableColumn>
    <tableColumn id="7" xr3:uid="{F159381C-2B3E-410D-9C14-311D5D7E903B}" name="Žiūrovų sk. _x000a_(ADM)" totalsRowFunction="sum" dataDxfId="70" totalsRowDxfId="69"/>
    <tableColumn id="8" xr3:uid="{C85FA31F-9C37-4B0D-85B6-CA397138AF37}" name="Seansų sk. _x000a_(Show count)" dataDxfId="68" totalsRowDxfId="67"/>
    <tableColumn id="9" xr3:uid="{ABC797AB-AFFA-4BAD-88AB-43566FF57C8E}" name="Lankomumo vid._x000a_(Average ADM)" dataDxfId="66" totalsRowDxfId="65">
      <calculatedColumnFormula>G3/H3</calculatedColumnFormula>
    </tableColumn>
    <tableColumn id="10" xr3:uid="{D5055C27-A58C-419F-9374-2C7CDF662581}" name="Kopijų sk. _x000a_(DCO count)" dataDxfId="64" totalsRowDxfId="63"/>
    <tableColumn id="11" xr3:uid="{31C4CB91-C5B1-4C3D-836B-63F00E168BAE}" name="Rodymo savaitė_x000a_(Week on screen)" dataDxfId="62" totalsRowDxfId="61"/>
    <tableColumn id="12" xr3:uid="{CF2C07F3-8181-4A0A-9135-F6584D5BBB3F}" name="Bendros pajamos _x000a_(Total GBO)" dataDxfId="60" totalsRowDxfId="59"/>
    <tableColumn id="13" xr3:uid="{39B5A56F-B4A5-4E9B-9116-1B63509C5479}" name="Bendras žiūrovų sk._x000a_(Total ADM)" dataDxfId="58" totalsRowDxfId="57"/>
    <tableColumn id="14" xr3:uid="{6AE7E2E8-E13C-4801-905C-C6CB99DA277E}" name="Premjeros data _x000a_(Release date)" dataDxfId="56" totalsRowDxfId="55"/>
    <tableColumn id="15" xr3:uid="{159D889E-A598-4AC2-91F4-6CAED1825CD8}" name="Platintojas _x000a_(Distributor)" totalsRowLabel=" " dataDxfId="54" totalsRowDxfId="53"/>
    <tableColumn id="16" xr3:uid="{C516A80E-F7A7-40A0-944D-BA19144A4B39}" name="Column1" dataDxfId="52" totalsRowDxfId="51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0A753E-B6DE-4443-B49F-40D82F60FDE2}" name="Table1324567891011121314151716181920212223242625272830293132333436353738" displayName="Table1324567891011121314151716181920212223242625272830293132333436353738" ref="A2:P30" totalsRowCount="1" headerRowDxfId="50" dataDxfId="48" totalsRowDxfId="47" headerRowBorderDxfId="49">
  <sortState xmlns:xlrd2="http://schemas.microsoft.com/office/spreadsheetml/2017/richdata2" ref="A3:P29">
    <sortCondition descending="1" ref="D3:D29"/>
  </sortState>
  <tableColumns count="16">
    <tableColumn id="1" xr3:uid="{3E30059C-A560-430F-9CDF-D815BD88806C}" name="#" totalsRowDxfId="46"/>
    <tableColumn id="2" xr3:uid="{99A1EBC7-76A5-4FDD-9F4E-4C95EA475C5B}" name="#_x000a_LW" dataDxfId="45" totalsRowDxfId="44"/>
    <tableColumn id="3" xr3:uid="{97592536-EC73-4D3E-AF14-6A4D1B25AD98}" name="Filmas _x000a_(Movie)" totalsRowLabel="Total (27)" dataDxfId="43" totalsRowDxfId="42"/>
    <tableColumn id="4" xr3:uid="{AC1774D9-C998-493C-9214-D3855302C075}" name="Pajamos _x000a_(GBO)" totalsRowFunction="sum" dataDxfId="41" totalsRowDxfId="40"/>
    <tableColumn id="5" xr3:uid="{038868BC-4691-4D01-B18D-0B278FCF88EB}" name="Pajamos _x000a_praeita sav._x000a_(GBO LW)" totalsRowLabel="517 645 €" dataDxfId="39" totalsRowDxfId="38"/>
    <tableColumn id="6" xr3:uid="{A547186D-D9E7-4C5E-83E1-47627A88CAFD}" name="Pakitimas_x000a_(Change)" totalsRowFunction="custom" dataDxfId="37" totalsRowDxfId="36">
      <calculatedColumnFormula>(D3-E3)/E3</calculatedColumnFormula>
      <totalsRowFormula>(D30-E30)/E30</totalsRowFormula>
    </tableColumn>
    <tableColumn id="7" xr3:uid="{C1C8A076-853E-4E0C-B561-64329E2AD77A}" name="Žiūrovų sk. _x000a_(ADM)" totalsRowFunction="sum" dataDxfId="35" totalsRowDxfId="34"/>
    <tableColumn id="8" xr3:uid="{6641E0D1-D541-4161-B39A-8490C524C46C}" name="Seansų sk. _x000a_(Show count)" dataDxfId="33" totalsRowDxfId="32"/>
    <tableColumn id="9" xr3:uid="{C3F1A563-69F7-406F-8C0E-3BA8C22E2EB4}" name="Lankomumo vid._x000a_(Average ADM)" dataDxfId="31" totalsRowDxfId="30">
      <calculatedColumnFormula>G3/H3</calculatedColumnFormula>
    </tableColumn>
    <tableColumn id="10" xr3:uid="{8F7FC5A9-B58C-4321-B375-E2FB98475256}" name="Kopijų sk. _x000a_(DCO count)" dataDxfId="29" totalsRowDxfId="28"/>
    <tableColumn id="11" xr3:uid="{44F686BB-254B-4032-ACFE-06A420E53C7E}" name="Rodymo savaitė_x000a_(Week on screen)" dataDxfId="27" totalsRowDxfId="26"/>
    <tableColumn id="12" xr3:uid="{919BD2B1-9852-4FFF-9776-5EDE8E95F32A}" name="Bendros pajamos _x000a_(Total GBO)" dataDxfId="25" totalsRowDxfId="24"/>
    <tableColumn id="13" xr3:uid="{CE7E037B-06C4-4AEC-9C64-B2C8B637613D}" name="Bendras žiūrovų sk._x000a_(Total ADM)" dataDxfId="23" totalsRowDxfId="22"/>
    <tableColumn id="14" xr3:uid="{77E06264-A687-4090-A06B-38818F2B10C7}" name="Premjeros data _x000a_(Release date)" dataDxfId="21" totalsRowDxfId="20"/>
    <tableColumn id="15" xr3:uid="{80F350A9-90E9-40D8-994C-A011E5639C6D}" name="Platintojas _x000a_(Distributor)" totalsRowLabel=" " dataDxfId="19" totalsRowDxfId="18"/>
    <tableColumn id="16" xr3:uid="{CA216B16-3920-44E7-8926-22104DAA0BD2}" name="Column1" dataDxfId="17" totalsRowDxfId="16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34FB526-27A8-42CF-9586-71A08BACC7F5}" name="Table1324567891011121314151716181920212223242625272830293132333436353738345678910111214" displayName="Table1324567891011121314151716181920212223242625272830293132333436353738345678910111214" ref="A2:P28" totalsRowCount="1" headerRowDxfId="437" dataDxfId="435" totalsRowDxfId="434" headerRowBorderDxfId="436">
  <sortState xmlns:xlrd2="http://schemas.microsoft.com/office/spreadsheetml/2017/richdata2" ref="A3:P27">
    <sortCondition descending="1" ref="D3:D27"/>
  </sortState>
  <tableColumns count="16">
    <tableColumn id="1" xr3:uid="{9BFAB810-2B58-4038-944E-4206DDB14B01}" name="#" dataDxfId="433" totalsRowDxfId="432"/>
    <tableColumn id="2" xr3:uid="{4B556A57-C7EB-4739-BD66-B483C4A46A9F}" name="#_x000a_LW" dataDxfId="431" totalsRowDxfId="430"/>
    <tableColumn id="3" xr3:uid="{5B5711A6-7418-4FC5-9385-1D6550072194}" name="Filmas _x000a_(Movie)" totalsRowLabel="Total (24)" dataDxfId="429" totalsRowDxfId="428"/>
    <tableColumn id="4" xr3:uid="{5CCB0202-BCA5-4030-B7E0-9E839C93FF9F}" name="Pajamos _x000a_(GBO)" totalsRowFunction="sum" dataDxfId="427" totalsRowDxfId="426"/>
    <tableColumn id="5" xr3:uid="{0E0982AF-6891-41AF-97C1-2D2024D01017}" name="Pajamos _x000a_praeita sav._x000a_(GBO LW)" totalsRowLabel="258 067 €" dataDxfId="425" totalsRowDxfId="424"/>
    <tableColumn id="6" xr3:uid="{36B3FD07-D90A-4067-9F8E-F7E6E6CD5EBB}" name="Pakitimas_x000a_(Change)" totalsRowFunction="custom" dataDxfId="423" totalsRowDxfId="422">
      <calculatedColumnFormula>(D3-E3)/E3</calculatedColumnFormula>
      <totalsRowFormula>(D28-E28)/E28</totalsRowFormula>
    </tableColumn>
    <tableColumn id="7" xr3:uid="{952F72FD-BDA9-4ECC-B3A8-49CBED4920AD}" name="Žiūrovų sk. _x000a_(ADM)" totalsRowFunction="sum" dataDxfId="421" totalsRowDxfId="420"/>
    <tableColumn id="8" xr3:uid="{1737ACA8-FBAE-4763-A754-095C41ABF79C}" name="Seansų sk. _x000a_(Show count)" dataDxfId="419" totalsRowDxfId="418"/>
    <tableColumn id="9" xr3:uid="{186A2B52-CEC1-41D2-99F8-A94117BBD7DF}" name="Lankomumo vid._x000a_(Average ADM)" dataDxfId="417" totalsRowDxfId="416">
      <calculatedColumnFormula>G3/H3</calculatedColumnFormula>
    </tableColumn>
    <tableColumn id="10" xr3:uid="{78709E39-BC52-4BAD-9FF2-D25E557E7FC6}" name="Kopijų sk. _x000a_(DCO count)" totalsRowLabel=" " dataDxfId="415" totalsRowDxfId="414"/>
    <tableColumn id="11" xr3:uid="{355FD1F4-B03E-4A68-9D8F-A76EA387CFD5}" name="Rodymo savaitė_x000a_(Week on screen)" dataDxfId="413" totalsRowDxfId="412"/>
    <tableColumn id="12" xr3:uid="{8721732A-DBF4-4FD7-9CF3-66A49BD0A0A3}" name="Bendros pajamos _x000a_(Total GBO)" dataDxfId="411" totalsRowDxfId="410"/>
    <tableColumn id="13" xr3:uid="{86002133-61F6-4876-9658-0B57105FC580}" name="Bendras žiūrovų sk._x000a_(Total ADM)" dataDxfId="409" totalsRowDxfId="408"/>
    <tableColumn id="14" xr3:uid="{CD02D8E7-AE44-41F6-A00A-4861852B6D48}" name="Premjeros data _x000a_(Release date)" dataDxfId="407" totalsRowDxfId="406"/>
    <tableColumn id="15" xr3:uid="{3A76CF6B-6C74-4B4B-A163-E89CB0CBDC2A}" name="Platintojas _x000a_(Distributor)" totalsRowLabel=" " dataDxfId="405" totalsRowDxfId="404"/>
    <tableColumn id="16" xr3:uid="{6CA9E459-1457-4868-B79E-8BB63046326F}" name="Column1" dataDxfId="403" totalsRowDxfId="402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223396D-26CD-4120-A03A-377CB4BC8493}" name="Table13245678910111213141517161819202122232426252728302931323334363537383456789101112" displayName="Table13245678910111213141517161819202122232426252728302931323334363537383456789101112" ref="A2:P31" totalsRowCount="1" headerRowDxfId="401" dataDxfId="399" totalsRowDxfId="398" headerRowBorderDxfId="400">
  <sortState xmlns:xlrd2="http://schemas.microsoft.com/office/spreadsheetml/2017/richdata2" ref="A3:P30">
    <sortCondition descending="1" ref="D3:D30"/>
  </sortState>
  <tableColumns count="16">
    <tableColumn id="1" xr3:uid="{D447F71F-0E52-491A-8B94-0933C09ACC38}" name="#" dataDxfId="397" totalsRowDxfId="396"/>
    <tableColumn id="2" xr3:uid="{C8462550-B152-45E7-929A-D2D7EED05001}" name="#_x000a_LW" dataDxfId="395" totalsRowDxfId="394"/>
    <tableColumn id="3" xr3:uid="{868E35E2-09A7-4196-B13A-3D48D64F52CF}" name="Filmas _x000a_(Movie)" totalsRowLabel="Total (28)" dataDxfId="393" totalsRowDxfId="392"/>
    <tableColumn id="4" xr3:uid="{87B2E734-3E6F-4375-9A90-6B6F6C8020AC}" name="Pajamos _x000a_(GBO)" totalsRowFunction="sum" dataDxfId="391" totalsRowDxfId="390"/>
    <tableColumn id="5" xr3:uid="{F2AB2755-AF3C-40AB-A559-B98B0D2C0D09}" name="Pajamos _x000a_praeita sav._x000a_(GBO LW)" totalsRowFunction="custom" dataDxfId="389" totalsRowDxfId="388">
      <totalsRowFormula>SUBTOTAL(109,Table132456789101112131415171618192021222324262527283029313233343635373834567891011[Pajamos 
(GBO)])</totalsRowFormula>
    </tableColumn>
    <tableColumn id="6" xr3:uid="{45A46D24-978C-47B7-814F-690E6AF84382}" name="Pakitimas_x000a_(Change)" totalsRowFunction="custom" dataDxfId="387" totalsRowDxfId="386">
      <calculatedColumnFormula>(D3-E3)/E3</calculatedColumnFormula>
      <totalsRowFormula>(D31-E31)/E31</totalsRowFormula>
    </tableColumn>
    <tableColumn id="7" xr3:uid="{D24165CD-FFB7-41E6-807A-9152BADAEAFC}" name="Žiūrovų sk. _x000a_(ADM)" totalsRowFunction="sum" dataDxfId="385" totalsRowDxfId="384"/>
    <tableColumn id="8" xr3:uid="{7FC1F314-762C-4B36-AA57-59EEF90E26F0}" name="Seansų sk. _x000a_(Show count)" dataDxfId="383" totalsRowDxfId="382"/>
    <tableColumn id="9" xr3:uid="{8B752C15-6436-4A09-86CF-0CCDE29FC040}" name="Lankomumo vid._x000a_(Average ADM)" dataDxfId="381" totalsRowDxfId="380">
      <calculatedColumnFormula>G3/H3</calculatedColumnFormula>
    </tableColumn>
    <tableColumn id="10" xr3:uid="{167D7D29-2E24-4B8E-B629-260160CEF239}" name="Kopijų sk. _x000a_(DCO count)" dataDxfId="379" totalsRowDxfId="378"/>
    <tableColumn id="11" xr3:uid="{F2FD1325-9922-431B-91FC-0C5442E991F5}" name="Rodymo savaitė_x000a_(Week on screen)" dataDxfId="377" totalsRowDxfId="376"/>
    <tableColumn id="12" xr3:uid="{D2F7DCE8-7E45-403C-93CF-6292129D48A7}" name="Bendros pajamos _x000a_(Total GBO)" dataDxfId="375" totalsRowDxfId="374"/>
    <tableColumn id="13" xr3:uid="{67049D3E-6EFF-403A-B463-D9094A826FB6}" name="Bendras žiūrovų sk._x000a_(Total ADM)" dataDxfId="373" totalsRowDxfId="372"/>
    <tableColumn id="14" xr3:uid="{1275A2CF-4824-429E-9F35-A935F9185816}" name="Premjeros data _x000a_(Release date)" dataDxfId="371" totalsRowDxfId="370"/>
    <tableColumn id="15" xr3:uid="{DEAA39E0-C262-4052-884A-81BFFB882B8C}" name="Platintojas _x000a_(Distributor)" totalsRowLabel=" " dataDxfId="369" totalsRowDxfId="368"/>
    <tableColumn id="16" xr3:uid="{C04E7FE6-3F02-4375-B5BE-D5BB273F95FF}" name="Column1" dataDxfId="367" totalsRowDxfId="366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5FA0C54-44AF-4847-B7EC-664B22867880}" name="Table132456789101112131415171618192021222324262527283029313233343635373834567891011" displayName="Table132456789101112131415171618192021222324262527283029313233343635373834567891011" ref="A2:P38" totalsRowCount="1" headerRowDxfId="365" dataDxfId="363" totalsRowDxfId="362" headerRowBorderDxfId="364">
  <sortState xmlns:xlrd2="http://schemas.microsoft.com/office/spreadsheetml/2017/richdata2" ref="A3:P37">
    <sortCondition descending="1" ref="D3:D37"/>
  </sortState>
  <tableColumns count="16">
    <tableColumn id="1" xr3:uid="{272421D2-7B43-477F-A47F-E5CA3921EF5F}" name="#" totalsRowDxfId="361"/>
    <tableColumn id="2" xr3:uid="{62BE0865-EE64-43FA-A4B0-7BCE04744C2D}" name="#_x000a_LW" dataDxfId="360" totalsRowDxfId="359"/>
    <tableColumn id="3" xr3:uid="{D4D82617-821C-4151-A302-8EF71AAF1858}" name="Filmas _x000a_(Movie)" totalsRowLabel="Total (35)" dataDxfId="358" totalsRowDxfId="357"/>
    <tableColumn id="4" xr3:uid="{213B74F1-E655-4345-A0BD-6E278304B257}" name="Pajamos _x000a_(GBO)" totalsRowFunction="sum" dataDxfId="356" totalsRowDxfId="355"/>
    <tableColumn id="5" xr3:uid="{D8168966-93DD-41E8-B0C7-B051F7DA83BD}" name="Pajamos _x000a_praeita sav._x000a_(GBO LW)" totalsRowLabel="414 034 €" dataDxfId="354" totalsRowDxfId="353"/>
    <tableColumn id="6" xr3:uid="{07AECCE5-6855-4DB8-9D98-E8CBD31B5255}" name="Pakitimas_x000a_(Change)" totalsRowFunction="custom" dataDxfId="352" totalsRowDxfId="351">
      <calculatedColumnFormula>(D3-E3)/E3</calculatedColumnFormula>
      <totalsRowFormula>(D38-E38)/E38</totalsRowFormula>
    </tableColumn>
    <tableColumn id="7" xr3:uid="{6CD66EEE-E511-4206-9BC7-2853776C53C7}" name="Žiūrovų sk. _x000a_(ADM)" totalsRowFunction="sum" dataDxfId="350" totalsRowDxfId="349"/>
    <tableColumn id="8" xr3:uid="{A3075468-C999-4375-8E25-DC3891D99171}" name="Seansų sk. _x000a_(Show count)" dataDxfId="348" totalsRowDxfId="347"/>
    <tableColumn id="9" xr3:uid="{0721766E-13A8-4807-892D-D79FC3F271A3}" name="Lankomumo vid._x000a_(Average ADM)" dataDxfId="346" totalsRowDxfId="345">
      <calculatedColumnFormula>G3/H3</calculatedColumnFormula>
    </tableColumn>
    <tableColumn id="10" xr3:uid="{D7142E3C-F380-4EE4-8393-BBE1360D98DC}" name="Kopijų sk. _x000a_(DCO count)" dataDxfId="344" totalsRowDxfId="343"/>
    <tableColumn id="11" xr3:uid="{56C7B508-4040-4038-B623-B96D4352BD71}" name="Rodymo savaitė_x000a_(Week on screen)" dataDxfId="342" totalsRowDxfId="341"/>
    <tableColumn id="12" xr3:uid="{C5EF8ACD-C320-4185-9AF7-5DBE3B62FCC7}" name="Bendros pajamos _x000a_(Total GBO)" dataDxfId="340" totalsRowDxfId="339"/>
    <tableColumn id="13" xr3:uid="{2704C801-8C91-4548-8EFC-C6DB8815FEA3}" name="Bendras žiūrovų sk._x000a_(Total ADM)" dataDxfId="338" totalsRowDxfId="337"/>
    <tableColumn id="14" xr3:uid="{26FA097E-2938-4CD2-A5A2-568EDB9A80E4}" name="Premjeros data _x000a_(Release date)" dataDxfId="336" totalsRowDxfId="335"/>
    <tableColumn id="15" xr3:uid="{02B8C507-1D43-4894-8455-60B035FA9995}" name="Platintojas _x000a_(Distributor)" totalsRowLabel=" " dataDxfId="334" totalsRowDxfId="333"/>
    <tableColumn id="16" xr3:uid="{4781BBE5-DAA9-426F-8D93-C9D8B0069F44}" name="Column1" dataDxfId="332" totalsRowDxfId="331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F8C7EC-6B35-48C6-9133-4643E87563C0}" name="Table1324567891011121314151716181920212223242625272830293132333436353738345678910" displayName="Table1324567891011121314151716181920212223242625272830293132333436353738345678910" ref="A2:P43" totalsRowCount="1" headerRowDxfId="330" dataDxfId="328" totalsRowDxfId="327" headerRowBorderDxfId="329">
  <sortState xmlns:xlrd2="http://schemas.microsoft.com/office/spreadsheetml/2017/richdata2" ref="A3:P42">
    <sortCondition descending="1" ref="D3:D42"/>
  </sortState>
  <tableColumns count="16">
    <tableColumn id="1" xr3:uid="{BC82FA7C-E297-42E1-872D-D4713FBB77DE}" name="#" totalsRowDxfId="326"/>
    <tableColumn id="2" xr3:uid="{E6453370-9206-4AD2-8369-B2D2F1731A4A}" name="#_x000a_LW" dataDxfId="325" totalsRowDxfId="324"/>
    <tableColumn id="3" xr3:uid="{03E71651-4427-4741-B7AF-ACA174D6ACD4}" name="Filmas _x000a_(Movie)" totalsRowLabel="Total (40)" dataDxfId="323" totalsRowDxfId="322"/>
    <tableColumn id="4" xr3:uid="{4F2970FA-6E28-47EB-887B-D01444A8B84A}" name="Pajamos _x000a_(GBO)" totalsRowFunction="sum" dataDxfId="321" totalsRowDxfId="320"/>
    <tableColumn id="5" xr3:uid="{3E22CB20-3A86-4E5A-81CA-94BE918EB809}" name="Pajamos _x000a_praeita sav._x000a_(GBO LW)" totalsRowFunction="custom" dataDxfId="319" totalsRowDxfId="318">
      <totalsRowFormula>SUBTOTAL(109,Table13245678910111213141517161819202122232426252728302931323334363537383456789[Pajamos 
(GBO)])</totalsRowFormula>
    </tableColumn>
    <tableColumn id="6" xr3:uid="{CA1C464A-BCAF-4D81-B55A-4CA245D22760}" name="Pakitimas_x000a_(Change)" totalsRowFunction="custom" dataDxfId="317" totalsRowDxfId="316">
      <calculatedColumnFormula>(D3-E3)/E3</calculatedColumnFormula>
      <totalsRowFormula>(D43-E43)/E43</totalsRowFormula>
    </tableColumn>
    <tableColumn id="7" xr3:uid="{EF94893D-ED0D-43B8-BAAE-E1504E17CB22}" name="Žiūrovų sk. _x000a_(ADM)" totalsRowFunction="sum" dataDxfId="315" totalsRowDxfId="314"/>
    <tableColumn id="8" xr3:uid="{83C795B1-916B-4F9D-94FC-0349A4EC99E4}" name="Seansų sk. _x000a_(Show count)" dataDxfId="313" totalsRowDxfId="312"/>
    <tableColumn id="9" xr3:uid="{894F9E99-2D71-4188-814E-23E5F28EAA9F}" name="Lankomumo vid._x000a_(Average ADM)" dataDxfId="311" totalsRowDxfId="310">
      <calculatedColumnFormula>G3/H3</calculatedColumnFormula>
    </tableColumn>
    <tableColumn id="10" xr3:uid="{ED9D0D47-D747-42F6-8520-E173BA573F1D}" name="Kopijų sk. _x000a_(DCO count)" dataDxfId="309" totalsRowDxfId="308"/>
    <tableColumn id="11" xr3:uid="{260AAE59-0CEB-42DE-BE74-512EFB6FAB69}" name="Rodymo savaitė_x000a_(Week on screen)" dataDxfId="307" totalsRowDxfId="306"/>
    <tableColumn id="12" xr3:uid="{F4FFF876-7CD5-45AD-A2EA-1FEB961C6E40}" name="Bendros pajamos _x000a_(Total GBO)" dataDxfId="305" totalsRowDxfId="304"/>
    <tableColumn id="13" xr3:uid="{F1EC8972-BB83-49D9-97A0-00C174427C68}" name="Bendras žiūrovų sk._x000a_(Total ADM)" dataDxfId="303" totalsRowDxfId="302"/>
    <tableColumn id="14" xr3:uid="{5A2A665F-213A-4F88-8D06-35FC5C44283C}" name="Premjeros data _x000a_(Release date)" dataDxfId="301" totalsRowDxfId="300"/>
    <tableColumn id="15" xr3:uid="{81A99E3A-0CE7-428B-A64C-9668394A5C91}" name="Platintojas _x000a_(Distributor)" totalsRowLabel=" " dataDxfId="299" totalsRowDxfId="298"/>
    <tableColumn id="16" xr3:uid="{5D1EA388-DDB5-4260-B0C4-16C8DB6512EF}" name="Column1" dataDxfId="297" totalsRowDxfId="296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FEAEFB-4EE6-4A1D-9BC8-E7284E28232B}" name="Table13245678910111213141517161819202122232426252728302931323334363537383456789" displayName="Table13245678910111213141517161819202122232426252728302931323334363537383456789" ref="A2:P40" totalsRowCount="1" headerRowDxfId="295" dataDxfId="293" totalsRowDxfId="292" headerRowBorderDxfId="294">
  <sortState xmlns:xlrd2="http://schemas.microsoft.com/office/spreadsheetml/2017/richdata2" ref="A3:P39">
    <sortCondition descending="1" ref="D3:D39"/>
  </sortState>
  <tableColumns count="16">
    <tableColumn id="1" xr3:uid="{4C88B5FC-7580-4893-A090-F0C78DF844FC}" name="#" totalsRowDxfId="291"/>
    <tableColumn id="2" xr3:uid="{35FECD7E-C1FF-4350-9441-1EA380D1F67A}" name="#_x000a_LW" dataDxfId="290" totalsRowDxfId="289"/>
    <tableColumn id="3" xr3:uid="{7618584A-3706-4DE2-ABD9-31D00700146A}" name="Filmas _x000a_(Movie)" totalsRowLabel="Total (37)" dataDxfId="288" totalsRowDxfId="287"/>
    <tableColumn id="4" xr3:uid="{0C18F664-19EB-471E-B6E1-92AD0757D219}" name="Pajamos _x000a_(GBO)" totalsRowFunction="sum" dataDxfId="286" totalsRowDxfId="285"/>
    <tableColumn id="5" xr3:uid="{3EEF9FBB-94C9-4F63-A11E-298D4C482E7D}" name="Pajamos _x000a_praeita sav._x000a_(GBO LW)" totalsRowLabel="483 969 €" dataDxfId="284" totalsRowDxfId="283"/>
    <tableColumn id="6" xr3:uid="{5D1A44F5-67C6-4923-81F5-F55BC134B0ED}" name="Pakitimas_x000a_(Change)" totalsRowFunction="custom" dataDxfId="282" totalsRowDxfId="281">
      <calculatedColumnFormula>(D3-E3)/E3</calculatedColumnFormula>
      <totalsRowFormula>(D40-E40)/E40</totalsRowFormula>
    </tableColumn>
    <tableColumn id="7" xr3:uid="{8B062C03-F3B4-4DFC-840D-391B5242F75B}" name="Žiūrovų sk. _x000a_(ADM)" totalsRowFunction="sum" dataDxfId="280" totalsRowDxfId="279"/>
    <tableColumn id="8" xr3:uid="{6B0C8C00-BAC7-45BC-9B7F-F5A70EC837C6}" name="Seansų sk. _x000a_(Show count)" dataDxfId="278" totalsRowDxfId="277"/>
    <tableColumn id="9" xr3:uid="{21F4F587-7DC6-4091-B603-C2D3C725D024}" name="Lankomumo vid._x000a_(Average ADM)" dataDxfId="276" totalsRowDxfId="275">
      <calculatedColumnFormula>G3/H3</calculatedColumnFormula>
    </tableColumn>
    <tableColumn id="10" xr3:uid="{B194B169-16B1-4B4E-B9FC-D7EAFBE6E6B4}" name="Kopijų sk. _x000a_(DCO count)" dataDxfId="274" totalsRowDxfId="273"/>
    <tableColumn id="11" xr3:uid="{CB2E6BAC-669F-4F79-BF04-F7174136104D}" name="Rodymo savaitė_x000a_(Week on screen)" dataDxfId="272" totalsRowDxfId="271"/>
    <tableColumn id="12" xr3:uid="{47826123-6CE8-4FF2-9CF3-2F40E677AAD2}" name="Bendros pajamos _x000a_(Total GBO)" dataDxfId="270" totalsRowDxfId="269"/>
    <tableColumn id="13" xr3:uid="{3A479406-AF14-4F3B-83BA-CA3D26D55C19}" name="Bendras žiūrovų sk._x000a_(Total ADM)" dataDxfId="268" totalsRowDxfId="267"/>
    <tableColumn id="14" xr3:uid="{B0128B4B-A7A9-4274-8DBF-3237D571B538}" name="Premjeros data _x000a_(Release date)" dataDxfId="266" totalsRowDxfId="265"/>
    <tableColumn id="15" xr3:uid="{AF696417-9A70-4BC8-B51A-CF8A79E6C6C1}" name="Platintojas _x000a_(Distributor)" totalsRowLabel=" " dataDxfId="264" totalsRowDxfId="263"/>
    <tableColumn id="16" xr3:uid="{571E8CBB-691D-4FB1-A788-3B41232F45AE}" name="Column1" dataDxfId="262" totalsRowDxfId="261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959EF6F-4982-419A-A98F-D013E3FDF691}" name="Table1324567891011121314151716181920212223242625272830293132333436353738345678" displayName="Table1324567891011121314151716181920212223242625272830293132333436353738345678" ref="A2:P43" totalsRowCount="1" headerRowDxfId="260" dataDxfId="258" totalsRowDxfId="257" headerRowBorderDxfId="259">
  <sortState xmlns:xlrd2="http://schemas.microsoft.com/office/spreadsheetml/2017/richdata2" ref="A3:P42">
    <sortCondition descending="1" ref="D3:D42"/>
  </sortState>
  <tableColumns count="16">
    <tableColumn id="1" xr3:uid="{3E80E173-5541-46C4-B5D3-801D8857DA71}" name="#" totalsRowDxfId="256"/>
    <tableColumn id="2" xr3:uid="{1562B933-F6CF-43F3-9D46-A4B40D1E63DA}" name="#_x000a_LW" dataDxfId="255" totalsRowDxfId="254"/>
    <tableColumn id="3" xr3:uid="{7D995A8C-DB57-451E-9AC6-BBE0C41B378C}" name="Filmas _x000a_(Movie)" totalsRowLabel="Total (40)" dataDxfId="253" totalsRowDxfId="252"/>
    <tableColumn id="4" xr3:uid="{CD37B810-F8DF-4F27-8C83-6D04DE61FF55}" name="Pajamos _x000a_(GBO)" totalsRowFunction="sum" dataDxfId="251" totalsRowDxfId="250"/>
    <tableColumn id="5" xr3:uid="{CC2A98DD-2640-4EF0-870B-9414918772A7}" name="Pajamos _x000a_praeita sav._x000a_(GBO LW)" totalsRowLabel="314 375 €" dataDxfId="249" totalsRowDxfId="248"/>
    <tableColumn id="6" xr3:uid="{F22D21BF-CF41-4845-9000-D98F7E2969A3}" name="Pakitimas_x000a_(Change)" totalsRowFunction="custom" dataDxfId="247" totalsRowDxfId="246">
      <calculatedColumnFormula>(D3-E3)/E3</calculatedColumnFormula>
      <totalsRowFormula>(D43-E43)/E43</totalsRowFormula>
    </tableColumn>
    <tableColumn id="7" xr3:uid="{EF5A6011-0425-41D7-BE54-7B0E9B110165}" name="Žiūrovų sk. _x000a_(ADM)" totalsRowFunction="sum" dataDxfId="245" totalsRowDxfId="244"/>
    <tableColumn id="8" xr3:uid="{861C1B28-2AAD-4C32-A6F4-8D3C6A07A5B7}" name="Seansų sk. _x000a_(Show count)" dataDxfId="243" totalsRowDxfId="242"/>
    <tableColumn id="9" xr3:uid="{B6E8DBE9-3268-4D37-953D-5586071D225D}" name="Lankomumo vid._x000a_(Average ADM)" dataDxfId="241" totalsRowDxfId="240">
      <calculatedColumnFormula>G3/H3</calculatedColumnFormula>
    </tableColumn>
    <tableColumn id="10" xr3:uid="{2F01912B-0324-481F-A15A-2DAEBECB0EA5}" name="Kopijų sk. _x000a_(DCO count)" dataDxfId="239" totalsRowDxfId="238"/>
    <tableColumn id="11" xr3:uid="{697D0E39-B56C-4BC6-8B29-6E9AE9C30B07}" name="Rodymo savaitė_x000a_(Week on screen)" dataDxfId="237" totalsRowDxfId="236"/>
    <tableColumn id="12" xr3:uid="{1314E523-A78E-4E5E-AC67-54D639AEEF45}" name="Bendros pajamos _x000a_(Total GBO)" dataDxfId="235" totalsRowDxfId="234"/>
    <tableColumn id="13" xr3:uid="{BCB9CD97-EBEF-4F16-B586-A2932B56B314}" name="Bendras žiūrovų sk._x000a_(Total ADM)" dataDxfId="233" totalsRowDxfId="232"/>
    <tableColumn id="14" xr3:uid="{7F2E9F30-7B78-48A6-B2D3-7D245C0EC22B}" name="Premjeros data _x000a_(Release date)" dataDxfId="231" totalsRowDxfId="230"/>
    <tableColumn id="15" xr3:uid="{C4B0C4D9-73E5-41B2-A097-205803A0E379}" name="Platintojas _x000a_(Distributor)" totalsRowLabel=" " dataDxfId="229" totalsRowDxfId="228"/>
    <tableColumn id="16" xr3:uid="{0427C7F1-0C0F-493A-AA9B-CFFD0F2D99DB}" name="Column1" dataDxfId="227" totalsRowDxfId="226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C9755A-1C1E-41E6-8D7C-D90C8C1488EB}" name="Table132456789101112131415171618192021222324262527283029313233343635373834567" displayName="Table132456789101112131415171618192021222324262527283029313233343635373834567" ref="A2:P38" totalsRowCount="1" headerRowDxfId="225" dataDxfId="223" totalsRowDxfId="222" headerRowBorderDxfId="224">
  <sortState xmlns:xlrd2="http://schemas.microsoft.com/office/spreadsheetml/2017/richdata2" ref="A3:P37">
    <sortCondition descending="1" ref="D3:D37"/>
  </sortState>
  <tableColumns count="16">
    <tableColumn id="1" xr3:uid="{E1BF9DEB-D783-4BBF-A5A9-257A537E35C0}" name="#" totalsRowDxfId="221"/>
    <tableColumn id="2" xr3:uid="{76DEC307-E7DD-49B6-B8DC-2F3D4A2D6B05}" name="#_x000a_LW" dataDxfId="220" totalsRowDxfId="219"/>
    <tableColumn id="3" xr3:uid="{21D2FF6C-1344-4788-B78B-886D00B5A995}" name="Filmas _x000a_(Movie)" totalsRowLabel="Total (35)" dataDxfId="218" totalsRowDxfId="217"/>
    <tableColumn id="4" xr3:uid="{71F918B8-6036-4307-BD96-53878D06D271}" name="Pajamos _x000a_(GBO)" totalsRowFunction="sum" dataDxfId="216" totalsRowDxfId="215"/>
    <tableColumn id="5" xr3:uid="{3B3D58C1-27AE-432A-A86A-50917DD97B45}" name="Pajamos _x000a_praeita sav._x000a_(GBO LW)" totalsRowLabel="399 180 €" dataDxfId="214" totalsRowDxfId="213"/>
    <tableColumn id="6" xr3:uid="{73E8F7BB-4911-49F8-8F17-3743890277AA}" name="Pakitimas_x000a_(Change)" totalsRowFunction="custom" dataDxfId="212" totalsRowDxfId="211">
      <calculatedColumnFormula>(D3-E3)/E3</calculatedColumnFormula>
      <totalsRowFormula>(D38-E38)/E38</totalsRowFormula>
    </tableColumn>
    <tableColumn id="7" xr3:uid="{E3F235BA-8B35-43B5-A295-91F2F4E1EF30}" name="Žiūrovų sk. _x000a_(ADM)" totalsRowFunction="sum" dataDxfId="210" totalsRowDxfId="209"/>
    <tableColumn id="8" xr3:uid="{32343698-F38D-4494-863E-9ABF3990DC97}" name="Seansų sk. _x000a_(Show count)" dataDxfId="208" totalsRowDxfId="207"/>
    <tableColumn id="9" xr3:uid="{9ADBD489-42F8-4B0E-B939-23A1C0617D25}" name="Lankomumo vid._x000a_(Average ADM)" dataDxfId="206" totalsRowDxfId="205">
      <calculatedColumnFormula>G3/H3</calculatedColumnFormula>
    </tableColumn>
    <tableColumn id="10" xr3:uid="{E9DD00F0-A792-46D1-A771-ADCFD6B84970}" name="Kopijų sk. _x000a_(DCO count)" dataDxfId="204" totalsRowDxfId="203"/>
    <tableColumn id="11" xr3:uid="{1EA89C0C-43BB-4FD0-BF93-29B1C3785F42}" name="Rodymo savaitė_x000a_(Week on screen)" dataDxfId="202" totalsRowDxfId="201"/>
    <tableColumn id="12" xr3:uid="{3F5987CD-2461-4270-AA79-E406E9EC7A4C}" name="Bendros pajamos _x000a_(Total GBO)" dataDxfId="200" totalsRowDxfId="199"/>
    <tableColumn id="13" xr3:uid="{1518F094-52FE-4A75-8F6C-4810AD4A70C0}" name="Bendras žiūrovų sk._x000a_(Total ADM)" dataDxfId="198" totalsRowDxfId="197"/>
    <tableColumn id="14" xr3:uid="{74D03050-0B81-43DF-9A8D-C5A068CBE15F}" name="Premjeros data _x000a_(Release date)" dataDxfId="196" totalsRowDxfId="195"/>
    <tableColumn id="15" xr3:uid="{D8AF5967-3A01-4188-B0C3-87C2EB076DA9}" name="Platintojas _x000a_(Distributor)" totalsRowLabel=" " dataDxfId="194" totalsRowDxfId="193"/>
    <tableColumn id="16" xr3:uid="{25FF44E7-65ED-4F2A-8F91-1A7F15A624C7}" name="Column1" dataDxfId="192" totalsRowDxfId="191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3EA3CE-D45D-4F13-952A-BAEABFF04FD2}" name="Table13245678910111213141517161819202122232426252728302931323334363537383456" displayName="Table13245678910111213141517161819202122232426252728302931323334363537383456" ref="A2:P42" totalsRowCount="1" headerRowDxfId="190" dataDxfId="188" totalsRowDxfId="187" headerRowBorderDxfId="189">
  <sortState xmlns:xlrd2="http://schemas.microsoft.com/office/spreadsheetml/2017/richdata2" ref="A3:P41">
    <sortCondition descending="1" ref="D3:D41"/>
  </sortState>
  <tableColumns count="16">
    <tableColumn id="1" xr3:uid="{6BD743DE-B8A4-4709-99EE-89646ECDDA61}" name="#" totalsRowDxfId="186"/>
    <tableColumn id="2" xr3:uid="{9FC7E72E-9ABC-4C39-800F-6E55B0B6955D}" name="#_x000a_LW" dataDxfId="185" totalsRowDxfId="184"/>
    <tableColumn id="3" xr3:uid="{D3F9E88F-559F-4271-B17D-8126F584E3D2}" name="Filmas _x000a_(Movie)" totalsRowLabel="Total (39)" dataDxfId="183" totalsRowDxfId="182"/>
    <tableColumn id="4" xr3:uid="{9923B1C7-D98E-4FD3-A593-5FAE07510AC7}" name="Pajamos _x000a_(GBO)" totalsRowFunction="sum" dataDxfId="181" totalsRowDxfId="180"/>
    <tableColumn id="5" xr3:uid="{F40F273F-75CC-4128-96D7-F46E38A765F0}" name="Pajamos _x000a_praeita sav._x000a_(GBO LW)" totalsRowLabel="493 250 €" dataDxfId="179" totalsRowDxfId="178"/>
    <tableColumn id="6" xr3:uid="{C12ADBC9-1E45-47EA-A52D-D1450A76D5AA}" name="Pakitimas_x000a_(Change)" totalsRowFunction="custom" dataDxfId="177" totalsRowDxfId="176">
      <calculatedColumnFormula>(D3-E3)/E3</calculatedColumnFormula>
      <totalsRowFormula>(D42-E42)/E42</totalsRowFormula>
    </tableColumn>
    <tableColumn id="7" xr3:uid="{145CA263-9ECF-4F73-B18C-7451946040E0}" name="Žiūrovų sk. _x000a_(ADM)" totalsRowFunction="sum" dataDxfId="175" totalsRowDxfId="174"/>
    <tableColumn id="8" xr3:uid="{BA2DAEE3-4BEC-44F4-97E4-195F647D9AE3}" name="Seansų sk. _x000a_(Show count)" dataDxfId="173" totalsRowDxfId="172"/>
    <tableColumn id="9" xr3:uid="{F24478AE-1EFF-42CC-8966-5B8D08C9718E}" name="Lankomumo vid._x000a_(Average ADM)" dataDxfId="171" totalsRowDxfId="170">
      <calculatedColumnFormula>G3/H3</calculatedColumnFormula>
    </tableColumn>
    <tableColumn id="10" xr3:uid="{E458B62D-4E00-4C02-8239-6DD1591A8FA5}" name="Kopijų sk. _x000a_(DCO count)" dataDxfId="169" totalsRowDxfId="168"/>
    <tableColumn id="11" xr3:uid="{60918AB9-B8D3-46AD-8E27-1926D4453672}" name="Rodymo savaitė_x000a_(Week on screen)" dataDxfId="167" totalsRowDxfId="166"/>
    <tableColumn id="12" xr3:uid="{474BF504-3BA5-40BD-9D7A-241CFA5D0D85}" name="Bendros pajamos _x000a_(Total GBO)" dataDxfId="165" totalsRowDxfId="164"/>
    <tableColumn id="13" xr3:uid="{2710853F-693E-425C-A90E-CF56218BA680}" name="Bendras žiūrovų sk._x000a_(Total ADM)" dataDxfId="163" totalsRowDxfId="162"/>
    <tableColumn id="14" xr3:uid="{0F6E159F-99EE-4E5A-AA36-5B348E99BEF8}" name="Premjeros data _x000a_(Release date)" dataDxfId="161" totalsRowDxfId="160"/>
    <tableColumn id="15" xr3:uid="{F78C2A3D-8AC8-4628-B0D4-C4A95C8970C4}" name="Platintojas _x000a_(Distributor)" totalsRowLabel=" " dataDxfId="159" totalsRowDxfId="158"/>
    <tableColumn id="16" xr3:uid="{0343446B-F84E-492E-8580-4637735C4BBF}" name="Column1" dataDxfId="157" totalsRowDxfId="156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4-03-12T13:44:56.33" personId="{74CAE7C3-0A80-4AD6-B4BD-7FBA0DF8DEDC}" id="{47E03742-A575-4109-9EEB-DC7C83708477}">
    <text>Incl. Monday (11th)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91653-37EF-4BA9-AE10-367136AED913}">
  <dimension ref="A1:XFC73"/>
  <sheetViews>
    <sheetView tabSelected="1" zoomScale="60" zoomScaleNormal="60" workbookViewId="0">
      <selection activeCell="H14" sqref="H14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0" t="s">
        <v>192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3" t="s">
        <v>16</v>
      </c>
      <c r="C3" s="20" t="s">
        <v>204</v>
      </c>
      <c r="D3" s="14">
        <v>28064.55</v>
      </c>
      <c r="E3" s="14" t="s">
        <v>18</v>
      </c>
      <c r="F3" s="15" t="s">
        <v>18</v>
      </c>
      <c r="G3" s="22">
        <v>3599</v>
      </c>
      <c r="H3" s="22">
        <v>129</v>
      </c>
      <c r="I3" s="16">
        <f>G3/H3</f>
        <v>27.899224806201552</v>
      </c>
      <c r="J3" s="13">
        <v>14</v>
      </c>
      <c r="K3" s="13">
        <v>1</v>
      </c>
      <c r="L3" s="14">
        <v>33158.32</v>
      </c>
      <c r="M3" s="22">
        <v>4262</v>
      </c>
      <c r="N3" s="17">
        <v>45380</v>
      </c>
      <c r="O3" s="23" t="s">
        <v>56</v>
      </c>
      <c r="P3" s="24"/>
      <c r="R3" s="12"/>
    </row>
    <row r="4" spans="1:18" s="19" customFormat="1" ht="25.5" customHeight="1">
      <c r="A4" s="12">
        <v>2</v>
      </c>
      <c r="B4" s="13">
        <v>1</v>
      </c>
      <c r="C4" s="20" t="s">
        <v>173</v>
      </c>
      <c r="D4" s="14">
        <v>21340.14</v>
      </c>
      <c r="E4" s="14">
        <v>83267.850000000006</v>
      </c>
      <c r="F4" s="15">
        <f>(D4-E4)/E4</f>
        <v>-0.74371693276576734</v>
      </c>
      <c r="G4" s="22">
        <v>3736</v>
      </c>
      <c r="H4" s="12">
        <v>177</v>
      </c>
      <c r="I4" s="16">
        <f>G4/H4</f>
        <v>21.10734463276836</v>
      </c>
      <c r="J4" s="12">
        <v>24</v>
      </c>
      <c r="K4" s="16">
        <v>4</v>
      </c>
      <c r="L4" s="14">
        <v>512707.22</v>
      </c>
      <c r="M4" s="22">
        <v>87593</v>
      </c>
      <c r="N4" s="17">
        <v>45359</v>
      </c>
      <c r="O4" s="23" t="s">
        <v>21</v>
      </c>
      <c r="P4" s="24"/>
      <c r="R4" s="12"/>
    </row>
    <row r="5" spans="1:18" s="19" customFormat="1" ht="25.5" customHeight="1">
      <c r="A5" s="12">
        <v>3</v>
      </c>
      <c r="B5" s="13">
        <v>2</v>
      </c>
      <c r="C5" s="20" t="s">
        <v>155</v>
      </c>
      <c r="D5" s="14">
        <v>16875.73</v>
      </c>
      <c r="E5" s="14">
        <v>53592.4</v>
      </c>
      <c r="F5" s="15">
        <f>(D5-E5)/E5</f>
        <v>-0.68510964241198369</v>
      </c>
      <c r="G5" s="22">
        <v>2138</v>
      </c>
      <c r="H5" s="22">
        <v>68</v>
      </c>
      <c r="I5" s="16">
        <f>G5/H5</f>
        <v>31.441176470588236</v>
      </c>
      <c r="J5" s="13">
        <v>11</v>
      </c>
      <c r="K5" s="16">
        <v>5</v>
      </c>
      <c r="L5" s="14">
        <v>700013.22</v>
      </c>
      <c r="M5" s="22">
        <v>87007</v>
      </c>
      <c r="N5" s="17">
        <v>45352</v>
      </c>
      <c r="O5" s="23" t="s">
        <v>23</v>
      </c>
      <c r="P5" s="24"/>
      <c r="R5" s="12"/>
    </row>
    <row r="6" spans="1:18" s="25" customFormat="1" ht="25.5" customHeight="1">
      <c r="A6" s="12">
        <v>4</v>
      </c>
      <c r="B6" s="13" t="s">
        <v>18</v>
      </c>
      <c r="C6" s="20" t="s">
        <v>194</v>
      </c>
      <c r="D6" s="14">
        <v>11270.36</v>
      </c>
      <c r="E6" s="14" t="s">
        <v>18</v>
      </c>
      <c r="F6" s="15" t="s">
        <v>18</v>
      </c>
      <c r="G6" s="22">
        <v>1631</v>
      </c>
      <c r="H6" s="22">
        <v>36</v>
      </c>
      <c r="I6" s="16">
        <v>104.66666666666667</v>
      </c>
      <c r="J6" s="13">
        <v>19</v>
      </c>
      <c r="K6" s="16">
        <v>2</v>
      </c>
      <c r="L6" s="14">
        <v>18525.919999999998</v>
      </c>
      <c r="M6" s="22">
        <v>2693</v>
      </c>
      <c r="N6" s="17">
        <v>45379</v>
      </c>
      <c r="O6" s="23" t="s">
        <v>38</v>
      </c>
      <c r="P6" s="24"/>
    </row>
    <row r="7" spans="1:18" s="25" customFormat="1" ht="25.5" customHeight="1">
      <c r="A7" s="12">
        <v>5</v>
      </c>
      <c r="B7" s="13">
        <v>4</v>
      </c>
      <c r="C7" s="20" t="s">
        <v>189</v>
      </c>
      <c r="D7" s="14">
        <v>8027.33</v>
      </c>
      <c r="E7" s="14">
        <v>17763.96</v>
      </c>
      <c r="F7" s="15">
        <f>(D7-E7)/E7</f>
        <v>-0.54811145713005427</v>
      </c>
      <c r="G7" s="22">
        <v>1144</v>
      </c>
      <c r="H7" s="22">
        <v>46</v>
      </c>
      <c r="I7" s="16">
        <f>G7/H7</f>
        <v>24.869565217391305</v>
      </c>
      <c r="J7" s="13">
        <v>12</v>
      </c>
      <c r="K7" s="16">
        <v>2</v>
      </c>
      <c r="L7" s="14">
        <v>35702.720000000001</v>
      </c>
      <c r="M7" s="22">
        <v>5206</v>
      </c>
      <c r="N7" s="17">
        <v>45373</v>
      </c>
      <c r="O7" s="23" t="s">
        <v>56</v>
      </c>
      <c r="P7" s="24"/>
    </row>
    <row r="8" spans="1:18" s="25" customFormat="1" ht="25.5" customHeight="1">
      <c r="A8" s="12">
        <v>6</v>
      </c>
      <c r="B8" s="13">
        <v>3</v>
      </c>
      <c r="C8" s="20" t="s">
        <v>187</v>
      </c>
      <c r="D8" s="14">
        <v>7380.43</v>
      </c>
      <c r="E8" s="14">
        <v>24754.799999999999</v>
      </c>
      <c r="F8" s="15">
        <f>(D8-E8)/E8</f>
        <v>-0.7018586294375232</v>
      </c>
      <c r="G8" s="22">
        <v>1121</v>
      </c>
      <c r="H8" s="22">
        <v>62</v>
      </c>
      <c r="I8" s="16">
        <f>G8/H8</f>
        <v>18.080645161290324</v>
      </c>
      <c r="J8" s="13">
        <v>11</v>
      </c>
      <c r="K8" s="13">
        <v>2</v>
      </c>
      <c r="L8" s="14">
        <v>41990.95</v>
      </c>
      <c r="M8" s="22">
        <v>6364</v>
      </c>
      <c r="N8" s="17">
        <v>45373</v>
      </c>
      <c r="O8" s="23" t="s">
        <v>56</v>
      </c>
      <c r="P8" s="24"/>
    </row>
    <row r="9" spans="1:18" s="25" customFormat="1" ht="25.5" customHeight="1">
      <c r="A9" s="12">
        <v>7</v>
      </c>
      <c r="B9" s="13" t="s">
        <v>18</v>
      </c>
      <c r="C9" s="20" t="s">
        <v>195</v>
      </c>
      <c r="D9" s="14">
        <v>5336.58</v>
      </c>
      <c r="E9" s="14" t="s">
        <v>18</v>
      </c>
      <c r="F9" s="15" t="s">
        <v>18</v>
      </c>
      <c r="G9" s="22">
        <v>774</v>
      </c>
      <c r="H9" s="22">
        <v>27</v>
      </c>
      <c r="I9" s="16">
        <v>23.923076923076923</v>
      </c>
      <c r="J9" s="13">
        <v>15</v>
      </c>
      <c r="K9" s="16">
        <v>2</v>
      </c>
      <c r="L9" s="14">
        <v>7416.15</v>
      </c>
      <c r="M9" s="22">
        <v>1095</v>
      </c>
      <c r="N9" s="17">
        <v>45379</v>
      </c>
      <c r="O9" s="23" t="s">
        <v>38</v>
      </c>
      <c r="P9" s="24"/>
    </row>
    <row r="10" spans="1:18" ht="25.5" customHeight="1">
      <c r="A10" s="12">
        <v>8</v>
      </c>
      <c r="B10" s="13">
        <v>5</v>
      </c>
      <c r="C10" s="20" t="s">
        <v>188</v>
      </c>
      <c r="D10" s="14">
        <v>2949.95</v>
      </c>
      <c r="E10" s="14">
        <v>12858.33</v>
      </c>
      <c r="F10" s="15">
        <f>(D10-E10)/E10</f>
        <v>-0.77058062749983869</v>
      </c>
      <c r="G10" s="22">
        <v>622</v>
      </c>
      <c r="H10" s="22">
        <v>64</v>
      </c>
      <c r="I10" s="16">
        <f>G10/H10</f>
        <v>9.71875</v>
      </c>
      <c r="J10" s="13">
        <v>14</v>
      </c>
      <c r="K10" s="16">
        <v>2</v>
      </c>
      <c r="L10" s="14">
        <v>19578.28</v>
      </c>
      <c r="M10" s="22">
        <v>3923</v>
      </c>
      <c r="N10" s="17">
        <v>45373</v>
      </c>
      <c r="O10" s="23" t="s">
        <v>56</v>
      </c>
      <c r="P10" s="24"/>
    </row>
    <row r="11" spans="1:18" ht="25.5" customHeight="1">
      <c r="A11" s="12">
        <v>9</v>
      </c>
      <c r="B11" s="13">
        <v>6</v>
      </c>
      <c r="C11" s="20" t="s">
        <v>181</v>
      </c>
      <c r="D11" s="14">
        <v>2623.48</v>
      </c>
      <c r="E11" s="14">
        <v>12477.12</v>
      </c>
      <c r="F11" s="15">
        <f>(D11-E11)/E11</f>
        <v>-0.78973673411812984</v>
      </c>
      <c r="G11" s="22">
        <v>402</v>
      </c>
      <c r="H11" s="22">
        <v>33</v>
      </c>
      <c r="I11" s="16">
        <f>G11/H11</f>
        <v>12.181818181818182</v>
      </c>
      <c r="J11" s="13">
        <v>9</v>
      </c>
      <c r="K11" s="16">
        <v>3</v>
      </c>
      <c r="L11" s="14">
        <v>45782.7</v>
      </c>
      <c r="M11" s="22">
        <v>7139</v>
      </c>
      <c r="N11" s="17">
        <v>45366</v>
      </c>
      <c r="O11" s="23" t="s">
        <v>56</v>
      </c>
      <c r="P11" s="24"/>
    </row>
    <row r="12" spans="1:18" s="25" customFormat="1" ht="25.5" customHeight="1">
      <c r="A12" s="12">
        <v>10</v>
      </c>
      <c r="B12" s="13" t="s">
        <v>18</v>
      </c>
      <c r="C12" s="20" t="s">
        <v>162</v>
      </c>
      <c r="D12" s="14">
        <v>2506.81</v>
      </c>
      <c r="E12" s="14" t="s">
        <v>18</v>
      </c>
      <c r="F12" s="15" t="s">
        <v>18</v>
      </c>
      <c r="G12" s="22">
        <v>358</v>
      </c>
      <c r="H12" s="22">
        <v>15</v>
      </c>
      <c r="I12" s="16">
        <v>32.1</v>
      </c>
      <c r="J12" s="13">
        <v>9</v>
      </c>
      <c r="K12" s="16">
        <v>2</v>
      </c>
      <c r="L12" s="14">
        <v>23282.31</v>
      </c>
      <c r="M12" s="22">
        <v>1734</v>
      </c>
      <c r="N12" s="17">
        <v>45379</v>
      </c>
      <c r="O12" s="23" t="s">
        <v>38</v>
      </c>
      <c r="P12" s="24"/>
    </row>
    <row r="13" spans="1:18" s="25" customFormat="1" ht="25.5" customHeight="1">
      <c r="A13" s="12">
        <v>11</v>
      </c>
      <c r="B13" s="13">
        <v>7</v>
      </c>
      <c r="C13" s="20" t="s">
        <v>84</v>
      </c>
      <c r="D13" s="14">
        <v>1742.51</v>
      </c>
      <c r="E13" s="14">
        <v>5365.02</v>
      </c>
      <c r="F13" s="15">
        <f>(D13-E13)/E13</f>
        <v>-0.67520903929528686</v>
      </c>
      <c r="G13" s="13">
        <v>253</v>
      </c>
      <c r="H13" s="15" t="s">
        <v>18</v>
      </c>
      <c r="I13" s="15" t="s">
        <v>18</v>
      </c>
      <c r="J13" s="15" t="s">
        <v>18</v>
      </c>
      <c r="K13" s="16">
        <v>11</v>
      </c>
      <c r="L13" s="14">
        <v>1298606.27</v>
      </c>
      <c r="M13" s="22">
        <v>191110</v>
      </c>
      <c r="N13" s="17">
        <v>45310</v>
      </c>
      <c r="O13" s="23" t="s">
        <v>85</v>
      </c>
      <c r="P13" s="24"/>
    </row>
    <row r="14" spans="1:18" s="25" customFormat="1" ht="25.5" customHeight="1">
      <c r="A14" s="12">
        <v>12</v>
      </c>
      <c r="B14" s="13" t="s">
        <v>16</v>
      </c>
      <c r="C14" s="20" t="s">
        <v>203</v>
      </c>
      <c r="D14" s="14">
        <v>1121.1600000000001</v>
      </c>
      <c r="E14" s="14" t="s">
        <v>18</v>
      </c>
      <c r="F14" s="15" t="s">
        <v>18</v>
      </c>
      <c r="G14" s="22">
        <v>293</v>
      </c>
      <c r="H14" s="22">
        <v>24</v>
      </c>
      <c r="I14" s="16">
        <f>G14/H14</f>
        <v>12.208333333333334</v>
      </c>
      <c r="J14" s="13">
        <v>9</v>
      </c>
      <c r="K14" s="16">
        <v>1</v>
      </c>
      <c r="L14" s="14">
        <v>1121.1600000000001</v>
      </c>
      <c r="M14" s="22">
        <v>293</v>
      </c>
      <c r="N14" s="17">
        <v>45380</v>
      </c>
      <c r="O14" s="23" t="s">
        <v>29</v>
      </c>
      <c r="P14" s="18"/>
    </row>
    <row r="15" spans="1:18" ht="25.5" customHeight="1">
      <c r="A15" s="12">
        <v>13</v>
      </c>
      <c r="B15" s="13">
        <v>25</v>
      </c>
      <c r="C15" s="20" t="s">
        <v>169</v>
      </c>
      <c r="D15" s="14">
        <v>1106</v>
      </c>
      <c r="E15" s="14">
        <v>25</v>
      </c>
      <c r="F15" s="15">
        <f>(D15-E15)/E15</f>
        <v>43.24</v>
      </c>
      <c r="G15" s="22">
        <v>256</v>
      </c>
      <c r="H15" s="13">
        <v>3</v>
      </c>
      <c r="I15" s="16">
        <f>G15/H15</f>
        <v>85.333333333333329</v>
      </c>
      <c r="J15" s="13">
        <v>2</v>
      </c>
      <c r="K15" s="13">
        <v>4</v>
      </c>
      <c r="L15" s="14">
        <v>20706.169999999998</v>
      </c>
      <c r="M15" s="22">
        <v>3126</v>
      </c>
      <c r="N15" s="17">
        <v>45359</v>
      </c>
      <c r="O15" s="23" t="s">
        <v>56</v>
      </c>
      <c r="P15" s="24"/>
    </row>
    <row r="16" spans="1:18" s="25" customFormat="1" ht="25.5" customHeight="1">
      <c r="A16" s="12">
        <v>14</v>
      </c>
      <c r="B16" s="13" t="s">
        <v>18</v>
      </c>
      <c r="C16" s="20" t="s">
        <v>163</v>
      </c>
      <c r="D16" s="14">
        <v>1003.99</v>
      </c>
      <c r="E16" s="14" t="s">
        <v>18</v>
      </c>
      <c r="F16" s="15" t="s">
        <v>18</v>
      </c>
      <c r="G16" s="22">
        <v>147</v>
      </c>
      <c r="H16" s="22">
        <v>8</v>
      </c>
      <c r="I16" s="16">
        <v>22.142857142857142</v>
      </c>
      <c r="J16" s="13">
        <v>5</v>
      </c>
      <c r="K16" s="16">
        <v>2</v>
      </c>
      <c r="L16" s="14">
        <v>14386.89</v>
      </c>
      <c r="M16" s="22">
        <v>992</v>
      </c>
      <c r="N16" s="17">
        <v>45379</v>
      </c>
      <c r="O16" s="23" t="s">
        <v>38</v>
      </c>
      <c r="P16" s="24"/>
    </row>
    <row r="17" spans="1:16" ht="25.5" customHeight="1">
      <c r="A17" s="12">
        <v>15</v>
      </c>
      <c r="B17" s="13">
        <v>10</v>
      </c>
      <c r="C17" s="20" t="s">
        <v>90</v>
      </c>
      <c r="D17" s="14">
        <v>879.2</v>
      </c>
      <c r="E17" s="14">
        <v>1882.21</v>
      </c>
      <c r="F17" s="15">
        <f>(D17-E17)/E17</f>
        <v>-0.53288952879859308</v>
      </c>
      <c r="G17" s="22">
        <v>123</v>
      </c>
      <c r="H17" s="22">
        <v>6</v>
      </c>
      <c r="I17" s="16">
        <f>G17/H17</f>
        <v>20.5</v>
      </c>
      <c r="J17" s="13">
        <v>3</v>
      </c>
      <c r="K17" s="16">
        <v>11</v>
      </c>
      <c r="L17" s="14">
        <v>358295.38</v>
      </c>
      <c r="M17" s="22">
        <v>51324</v>
      </c>
      <c r="N17" s="17">
        <v>45310</v>
      </c>
      <c r="O17" s="23" t="s">
        <v>33</v>
      </c>
      <c r="P17" s="24"/>
    </row>
    <row r="18" spans="1:16" ht="25.5" customHeight="1">
      <c r="A18" s="12">
        <v>16</v>
      </c>
      <c r="B18" s="13">
        <v>14</v>
      </c>
      <c r="C18" s="20" t="s">
        <v>159</v>
      </c>
      <c r="D18" s="14">
        <v>728.6</v>
      </c>
      <c r="E18" s="14">
        <v>566</v>
      </c>
      <c r="F18" s="15">
        <f>(D18-E18)/E18</f>
        <v>0.28727915194346293</v>
      </c>
      <c r="G18" s="22">
        <v>130</v>
      </c>
      <c r="H18" s="22">
        <v>5</v>
      </c>
      <c r="I18" s="16">
        <f>G18/H18</f>
        <v>26</v>
      </c>
      <c r="J18" s="13">
        <v>3</v>
      </c>
      <c r="K18" s="16">
        <v>5</v>
      </c>
      <c r="L18" s="14">
        <v>22771.83</v>
      </c>
      <c r="M18" s="22">
        <v>3874</v>
      </c>
      <c r="N18" s="17">
        <v>45352</v>
      </c>
      <c r="O18" s="23" t="s">
        <v>48</v>
      </c>
      <c r="P18" s="24"/>
    </row>
    <row r="19" spans="1:16" s="25" customFormat="1" ht="25.5" customHeight="1">
      <c r="A19" s="12">
        <v>17</v>
      </c>
      <c r="B19" s="13" t="s">
        <v>18</v>
      </c>
      <c r="C19" s="20" t="s">
        <v>199</v>
      </c>
      <c r="D19" s="14">
        <v>613.85</v>
      </c>
      <c r="E19" s="14" t="s">
        <v>18</v>
      </c>
      <c r="F19" s="15" t="s">
        <v>18</v>
      </c>
      <c r="G19" s="22">
        <v>87</v>
      </c>
      <c r="H19" s="22">
        <v>10</v>
      </c>
      <c r="I19" s="16">
        <v>15</v>
      </c>
      <c r="J19" s="13">
        <v>6</v>
      </c>
      <c r="K19" s="16">
        <v>2</v>
      </c>
      <c r="L19" s="14">
        <v>742.25</v>
      </c>
      <c r="M19" s="22">
        <v>104</v>
      </c>
      <c r="N19" s="17">
        <v>45379</v>
      </c>
      <c r="O19" s="23" t="s">
        <v>38</v>
      </c>
      <c r="P19" s="24"/>
    </row>
    <row r="20" spans="1:16" s="25" customFormat="1" ht="25.5" customHeight="1">
      <c r="A20" s="12">
        <v>18</v>
      </c>
      <c r="B20" s="13" t="s">
        <v>18</v>
      </c>
      <c r="C20" s="20" t="s">
        <v>164</v>
      </c>
      <c r="D20" s="14">
        <v>539.29999999999995</v>
      </c>
      <c r="E20" s="14" t="s">
        <v>18</v>
      </c>
      <c r="F20" s="15" t="s">
        <v>18</v>
      </c>
      <c r="G20" s="22">
        <v>84</v>
      </c>
      <c r="H20" s="22">
        <v>5</v>
      </c>
      <c r="I20" s="16">
        <v>9</v>
      </c>
      <c r="J20" s="13">
        <v>3</v>
      </c>
      <c r="K20" s="16">
        <v>2</v>
      </c>
      <c r="L20" s="14">
        <v>22817.7</v>
      </c>
      <c r="M20" s="22">
        <v>1169</v>
      </c>
      <c r="N20" s="17">
        <v>45379</v>
      </c>
      <c r="O20" s="23" t="s">
        <v>38</v>
      </c>
      <c r="P20" s="24"/>
    </row>
    <row r="21" spans="1:16" s="25" customFormat="1" ht="25.5" customHeight="1">
      <c r="A21" s="12">
        <v>19</v>
      </c>
      <c r="B21" s="13" t="s">
        <v>18</v>
      </c>
      <c r="C21" s="20" t="s">
        <v>198</v>
      </c>
      <c r="D21" s="14">
        <v>493.7</v>
      </c>
      <c r="E21" s="14" t="s">
        <v>18</v>
      </c>
      <c r="F21" s="15" t="s">
        <v>18</v>
      </c>
      <c r="G21" s="22">
        <v>81</v>
      </c>
      <c r="H21" s="22">
        <v>8</v>
      </c>
      <c r="I21" s="16">
        <v>20</v>
      </c>
      <c r="J21" s="13">
        <v>6</v>
      </c>
      <c r="K21" s="16">
        <v>2</v>
      </c>
      <c r="L21" s="14">
        <v>2118.1</v>
      </c>
      <c r="M21" s="22">
        <v>383</v>
      </c>
      <c r="N21" s="17">
        <v>45379</v>
      </c>
      <c r="O21" s="23" t="s">
        <v>38</v>
      </c>
      <c r="P21" s="24"/>
    </row>
    <row r="22" spans="1:16" s="25" customFormat="1" ht="25.5" customHeight="1">
      <c r="A22" s="12">
        <v>20</v>
      </c>
      <c r="B22" s="85" t="s">
        <v>18</v>
      </c>
      <c r="C22" s="86" t="s">
        <v>207</v>
      </c>
      <c r="D22" s="85">
        <v>475.46</v>
      </c>
      <c r="E22" s="85" t="s">
        <v>18</v>
      </c>
      <c r="F22" s="87" t="s">
        <v>18</v>
      </c>
      <c r="G22" s="88">
        <v>68</v>
      </c>
      <c r="H22" s="89">
        <v>14</v>
      </c>
      <c r="I22" s="90">
        <f>G22/H22</f>
        <v>4.8571428571428568</v>
      </c>
      <c r="J22" s="89">
        <v>4</v>
      </c>
      <c r="K22" s="90" t="s">
        <v>18</v>
      </c>
      <c r="L22" s="85">
        <v>418550.87</v>
      </c>
      <c r="M22" s="88">
        <v>63042</v>
      </c>
      <c r="N22" s="91">
        <v>45226</v>
      </c>
      <c r="O22" s="92" t="s">
        <v>21</v>
      </c>
      <c r="P22" s="93"/>
    </row>
    <row r="23" spans="1:16" s="25" customFormat="1" ht="25.5" customHeight="1">
      <c r="A23" s="12">
        <v>21</v>
      </c>
      <c r="B23" s="13" t="s">
        <v>18</v>
      </c>
      <c r="C23" s="20" t="s">
        <v>200</v>
      </c>
      <c r="D23" s="14">
        <v>442.4</v>
      </c>
      <c r="E23" s="14" t="s">
        <v>18</v>
      </c>
      <c r="F23" s="15" t="s">
        <v>18</v>
      </c>
      <c r="G23" s="22">
        <v>65</v>
      </c>
      <c r="H23" s="22">
        <v>5</v>
      </c>
      <c r="I23" s="16">
        <v>11</v>
      </c>
      <c r="J23" s="13">
        <v>4</v>
      </c>
      <c r="K23" s="16">
        <v>2</v>
      </c>
      <c r="L23" s="14">
        <v>513.6</v>
      </c>
      <c r="M23" s="22">
        <v>76</v>
      </c>
      <c r="N23" s="17">
        <v>45379</v>
      </c>
      <c r="O23" s="23" t="s">
        <v>38</v>
      </c>
      <c r="P23" s="24"/>
    </row>
    <row r="24" spans="1:16" s="25" customFormat="1" ht="25.5" customHeight="1">
      <c r="A24" s="12">
        <v>22</v>
      </c>
      <c r="B24" s="13" t="s">
        <v>18</v>
      </c>
      <c r="C24" s="20" t="s">
        <v>196</v>
      </c>
      <c r="D24" s="14">
        <v>338.3</v>
      </c>
      <c r="E24" s="14" t="s">
        <v>18</v>
      </c>
      <c r="F24" s="15" t="s">
        <v>18</v>
      </c>
      <c r="G24" s="22">
        <v>53</v>
      </c>
      <c r="H24" s="22">
        <v>4</v>
      </c>
      <c r="I24" s="16">
        <v>13.625</v>
      </c>
      <c r="J24" s="13">
        <v>3</v>
      </c>
      <c r="K24" s="16">
        <v>2</v>
      </c>
      <c r="L24" s="14">
        <v>3685.9</v>
      </c>
      <c r="M24" s="22">
        <v>815</v>
      </c>
      <c r="N24" s="17">
        <v>45379</v>
      </c>
      <c r="O24" s="23" t="s">
        <v>38</v>
      </c>
      <c r="P24" s="24"/>
    </row>
    <row r="25" spans="1:16" s="70" customFormat="1" ht="25.5" customHeight="1">
      <c r="A25" s="12">
        <v>23</v>
      </c>
      <c r="B25" s="13">
        <v>15</v>
      </c>
      <c r="C25" s="20" t="s">
        <v>141</v>
      </c>
      <c r="D25" s="14">
        <v>274</v>
      </c>
      <c r="E25" s="14">
        <v>530.6</v>
      </c>
      <c r="F25" s="15">
        <f>(D25-E25)/E25</f>
        <v>-0.48360346777233321</v>
      </c>
      <c r="G25" s="22">
        <v>50</v>
      </c>
      <c r="H25" s="22">
        <v>2</v>
      </c>
      <c r="I25" s="16">
        <f>G25/H25</f>
        <v>25</v>
      </c>
      <c r="J25" s="13"/>
      <c r="K25" s="16">
        <v>6</v>
      </c>
      <c r="L25" s="14">
        <v>9002.9</v>
      </c>
      <c r="M25" s="22">
        <v>1356</v>
      </c>
      <c r="N25" s="17">
        <v>45345</v>
      </c>
      <c r="O25" s="23" t="s">
        <v>142</v>
      </c>
      <c r="P25" s="24"/>
    </row>
    <row r="26" spans="1:16" s="25" customFormat="1" ht="25.5" customHeight="1">
      <c r="A26" s="12">
        <v>24</v>
      </c>
      <c r="B26" s="15" t="s">
        <v>18</v>
      </c>
      <c r="C26" s="78" t="s">
        <v>209</v>
      </c>
      <c r="D26" s="14">
        <v>273.91000000000003</v>
      </c>
      <c r="E26" s="15" t="s">
        <v>18</v>
      </c>
      <c r="F26" s="15" t="s">
        <v>18</v>
      </c>
      <c r="G26" s="22">
        <v>91</v>
      </c>
      <c r="H26" s="13">
        <v>1</v>
      </c>
      <c r="I26" s="16">
        <f>G26/H26</f>
        <v>91</v>
      </c>
      <c r="J26" s="13">
        <v>1</v>
      </c>
      <c r="K26" s="15" t="s">
        <v>18</v>
      </c>
      <c r="L26" s="14">
        <v>236178.83</v>
      </c>
      <c r="M26" s="22">
        <v>51167</v>
      </c>
      <c r="N26" s="17">
        <v>44400</v>
      </c>
      <c r="O26" s="23" t="s">
        <v>33</v>
      </c>
      <c r="P26" s="47"/>
    </row>
    <row r="27" spans="1:16" s="25" customFormat="1" ht="25.5" customHeight="1">
      <c r="A27" s="12">
        <v>25</v>
      </c>
      <c r="B27" s="13">
        <v>17</v>
      </c>
      <c r="C27" s="20" t="s">
        <v>20</v>
      </c>
      <c r="D27" s="14">
        <v>272.89999999999998</v>
      </c>
      <c r="E27" s="14">
        <v>417.54</v>
      </c>
      <c r="F27" s="15">
        <f>(D27-E27)/E27</f>
        <v>-0.34640992479762428</v>
      </c>
      <c r="G27" s="22">
        <v>55</v>
      </c>
      <c r="H27" s="22">
        <v>6</v>
      </c>
      <c r="I27" s="16">
        <f>G27/H27</f>
        <v>9.1666666666666661</v>
      </c>
      <c r="J27" s="13">
        <v>1</v>
      </c>
      <c r="K27" s="16">
        <v>15</v>
      </c>
      <c r="L27" s="14">
        <v>532747.29</v>
      </c>
      <c r="M27" s="22">
        <v>98003</v>
      </c>
      <c r="N27" s="17">
        <v>45282</v>
      </c>
      <c r="O27" s="23" t="s">
        <v>21</v>
      </c>
      <c r="P27" s="24"/>
    </row>
    <row r="28" spans="1:16" s="25" customFormat="1" ht="25.5" customHeight="1">
      <c r="A28" s="12">
        <v>26</v>
      </c>
      <c r="B28" s="13" t="s">
        <v>18</v>
      </c>
      <c r="C28" s="20" t="s">
        <v>160</v>
      </c>
      <c r="D28" s="14">
        <v>256.58</v>
      </c>
      <c r="E28" s="14" t="s">
        <v>18</v>
      </c>
      <c r="F28" s="15" t="s">
        <v>18</v>
      </c>
      <c r="G28" s="22">
        <v>39</v>
      </c>
      <c r="H28" s="22">
        <v>6</v>
      </c>
      <c r="I28" s="16">
        <v>3.25</v>
      </c>
      <c r="J28" s="13">
        <v>5</v>
      </c>
      <c r="K28" s="16">
        <v>2</v>
      </c>
      <c r="L28" s="14">
        <v>5998.18</v>
      </c>
      <c r="M28" s="22">
        <v>437</v>
      </c>
      <c r="N28" s="17">
        <v>45379</v>
      </c>
      <c r="O28" s="23" t="s">
        <v>38</v>
      </c>
      <c r="P28" s="24"/>
    </row>
    <row r="29" spans="1:16" s="25" customFormat="1" ht="25.5" customHeight="1">
      <c r="A29" s="12">
        <v>27</v>
      </c>
      <c r="B29" s="14" t="s">
        <v>18</v>
      </c>
      <c r="C29" s="20" t="s">
        <v>205</v>
      </c>
      <c r="D29" s="14">
        <v>255.69</v>
      </c>
      <c r="E29" s="14" t="s">
        <v>18</v>
      </c>
      <c r="F29" s="15" t="s">
        <v>18</v>
      </c>
      <c r="G29" s="22">
        <v>50</v>
      </c>
      <c r="H29" s="22">
        <v>8</v>
      </c>
      <c r="I29" s="16">
        <f>G29/H29</f>
        <v>6.25</v>
      </c>
      <c r="J29" s="13">
        <v>4</v>
      </c>
      <c r="K29" s="16" t="s">
        <v>18</v>
      </c>
      <c r="L29" s="14">
        <v>310410.84999999998</v>
      </c>
      <c r="M29" s="22">
        <v>59947</v>
      </c>
      <c r="N29" s="17" t="s">
        <v>206</v>
      </c>
      <c r="O29" s="23" t="s">
        <v>135</v>
      </c>
      <c r="P29" s="18"/>
    </row>
    <row r="30" spans="1:16" s="25" customFormat="1" ht="25.5" customHeight="1">
      <c r="A30" s="12">
        <v>28</v>
      </c>
      <c r="B30" s="13">
        <v>19</v>
      </c>
      <c r="C30" s="20" t="s">
        <v>186</v>
      </c>
      <c r="D30" s="46">
        <v>208.66</v>
      </c>
      <c r="E30" s="46">
        <v>270.60000000000002</v>
      </c>
      <c r="F30" s="15">
        <f>(D30-E30)/E30</f>
        <v>-0.22889874353288994</v>
      </c>
      <c r="G30" s="21">
        <v>59</v>
      </c>
      <c r="H30" s="16">
        <v>2</v>
      </c>
      <c r="I30" s="16">
        <f>G30/H30</f>
        <v>29.5</v>
      </c>
      <c r="J30" s="13">
        <v>2</v>
      </c>
      <c r="K30" s="16" t="s">
        <v>18</v>
      </c>
      <c r="L30" s="46">
        <v>190434.56</v>
      </c>
      <c r="M30" s="21">
        <v>47501</v>
      </c>
      <c r="N30" s="17">
        <v>44659</v>
      </c>
      <c r="O30" s="23" t="s">
        <v>31</v>
      </c>
      <c r="P30" s="24"/>
    </row>
    <row r="31" spans="1:16" s="25" customFormat="1" ht="25.5" customHeight="1">
      <c r="A31" s="12">
        <v>29</v>
      </c>
      <c r="B31" s="13">
        <v>24</v>
      </c>
      <c r="C31" s="20" t="s">
        <v>174</v>
      </c>
      <c r="D31" s="14">
        <v>151</v>
      </c>
      <c r="E31" s="14">
        <v>50.05</v>
      </c>
      <c r="F31" s="15">
        <f>(D31-E31)/E31</f>
        <v>2.016983016983017</v>
      </c>
      <c r="G31" s="22">
        <v>27</v>
      </c>
      <c r="H31" s="22">
        <v>1</v>
      </c>
      <c r="I31" s="16">
        <f>G31/H31</f>
        <v>27</v>
      </c>
      <c r="J31" s="13">
        <v>1</v>
      </c>
      <c r="K31" s="16" t="s">
        <v>18</v>
      </c>
      <c r="L31" s="14">
        <v>1100029.53</v>
      </c>
      <c r="M31" s="22">
        <v>154780</v>
      </c>
      <c r="N31" s="17">
        <v>45128</v>
      </c>
      <c r="O31" s="23" t="s">
        <v>21</v>
      </c>
      <c r="P31" s="24"/>
    </row>
    <row r="32" spans="1:16" s="25" customFormat="1" ht="25.5" customHeight="1">
      <c r="A32" s="12">
        <v>30</v>
      </c>
      <c r="B32" s="13" t="s">
        <v>18</v>
      </c>
      <c r="C32" s="20" t="s">
        <v>28</v>
      </c>
      <c r="D32" s="14">
        <v>125</v>
      </c>
      <c r="E32" s="14" t="s">
        <v>18</v>
      </c>
      <c r="F32" s="15" t="s">
        <v>18</v>
      </c>
      <c r="G32" s="22">
        <v>25</v>
      </c>
      <c r="H32" s="22">
        <v>1</v>
      </c>
      <c r="I32" s="16">
        <f>G32/H32</f>
        <v>25</v>
      </c>
      <c r="J32" s="13">
        <v>1</v>
      </c>
      <c r="K32" s="16" t="s">
        <v>18</v>
      </c>
      <c r="L32" s="14">
        <v>41929.82</v>
      </c>
      <c r="M32" s="22">
        <v>8311</v>
      </c>
      <c r="N32" s="17">
        <v>45289</v>
      </c>
      <c r="O32" s="23" t="s">
        <v>29</v>
      </c>
      <c r="P32" s="24"/>
    </row>
    <row r="33" spans="1:16" s="94" customFormat="1" ht="25.5" customHeight="1">
      <c r="A33" s="12">
        <v>31</v>
      </c>
      <c r="B33" s="13" t="s">
        <v>18</v>
      </c>
      <c r="C33" s="20" t="s">
        <v>121</v>
      </c>
      <c r="D33" s="14">
        <v>121</v>
      </c>
      <c r="E33" s="14" t="s">
        <v>18</v>
      </c>
      <c r="F33" s="15" t="s">
        <v>18</v>
      </c>
      <c r="G33" s="22">
        <v>16</v>
      </c>
      <c r="H33" s="22">
        <v>1</v>
      </c>
      <c r="I33" s="16">
        <v>26.333333333333332</v>
      </c>
      <c r="J33" s="13">
        <v>1</v>
      </c>
      <c r="K33" s="16" t="s">
        <v>18</v>
      </c>
      <c r="L33" s="14">
        <v>17632.62</v>
      </c>
      <c r="M33" s="22">
        <v>2777</v>
      </c>
      <c r="N33" s="17">
        <v>45331</v>
      </c>
      <c r="O33" s="23" t="s">
        <v>38</v>
      </c>
      <c r="P33" s="24"/>
    </row>
    <row r="34" spans="1:16" s="25" customFormat="1" ht="25.5" customHeight="1">
      <c r="A34" s="12">
        <v>32</v>
      </c>
      <c r="B34" s="13">
        <v>12</v>
      </c>
      <c r="C34" s="20" t="s">
        <v>143</v>
      </c>
      <c r="D34" s="14">
        <v>109.2</v>
      </c>
      <c r="E34" s="14">
        <v>1126.1199999999999</v>
      </c>
      <c r="F34" s="15">
        <f>(D34-E34)/E34</f>
        <v>-0.90302987248250621</v>
      </c>
      <c r="G34" s="22">
        <v>23</v>
      </c>
      <c r="H34" s="22">
        <v>1</v>
      </c>
      <c r="I34" s="16">
        <f>G34/H34</f>
        <v>23</v>
      </c>
      <c r="J34" s="13">
        <v>1</v>
      </c>
      <c r="K34" s="16">
        <v>6</v>
      </c>
      <c r="L34" s="14">
        <v>74639.490000000005</v>
      </c>
      <c r="M34" s="22">
        <v>14551</v>
      </c>
      <c r="N34" s="17">
        <v>45345</v>
      </c>
      <c r="O34" s="23" t="s">
        <v>31</v>
      </c>
      <c r="P34" s="24"/>
    </row>
    <row r="35" spans="1:16" ht="25.5" customHeight="1">
      <c r="A35" s="12">
        <v>33</v>
      </c>
      <c r="B35" s="13">
        <v>18</v>
      </c>
      <c r="C35" s="20" t="s">
        <v>177</v>
      </c>
      <c r="D35" s="14">
        <v>109</v>
      </c>
      <c r="E35" s="14">
        <v>302.10000000000002</v>
      </c>
      <c r="F35" s="15">
        <f>(D35-E35)/E35</f>
        <v>-0.63919232042370078</v>
      </c>
      <c r="G35" s="22">
        <v>23</v>
      </c>
      <c r="H35" s="22">
        <v>2</v>
      </c>
      <c r="I35" s="16">
        <f>G35/H35</f>
        <v>11.5</v>
      </c>
      <c r="J35" s="13">
        <v>2</v>
      </c>
      <c r="K35" s="16">
        <v>4</v>
      </c>
      <c r="L35" s="14">
        <v>12569.21</v>
      </c>
      <c r="M35" s="22">
        <v>1975</v>
      </c>
      <c r="N35" s="17">
        <v>45359</v>
      </c>
      <c r="O35" s="23" t="s">
        <v>29</v>
      </c>
      <c r="P35" s="24"/>
    </row>
    <row r="36" spans="1:16" s="25" customFormat="1" ht="25.5" customHeight="1">
      <c r="A36" s="12">
        <v>34</v>
      </c>
      <c r="B36" s="13" t="s">
        <v>18</v>
      </c>
      <c r="C36" s="20" t="s">
        <v>201</v>
      </c>
      <c r="D36" s="14">
        <v>94.4</v>
      </c>
      <c r="E36" s="14" t="s">
        <v>18</v>
      </c>
      <c r="F36" s="15" t="s">
        <v>18</v>
      </c>
      <c r="G36" s="22">
        <v>22</v>
      </c>
      <c r="H36" s="22">
        <v>5</v>
      </c>
      <c r="I36" s="16">
        <v>2</v>
      </c>
      <c r="J36" s="13">
        <v>3</v>
      </c>
      <c r="K36" s="16">
        <v>2</v>
      </c>
      <c r="L36" s="14">
        <v>106.4</v>
      </c>
      <c r="M36" s="22">
        <v>24</v>
      </c>
      <c r="N36" s="17">
        <v>45379</v>
      </c>
      <c r="O36" s="23" t="s">
        <v>38</v>
      </c>
      <c r="P36" s="24"/>
    </row>
    <row r="37" spans="1:16" s="25" customFormat="1" ht="25.5" customHeight="1">
      <c r="A37" s="12">
        <v>35</v>
      </c>
      <c r="B37" s="13">
        <v>11</v>
      </c>
      <c r="C37" s="20" t="s">
        <v>168</v>
      </c>
      <c r="D37" s="77">
        <v>93.5</v>
      </c>
      <c r="E37" s="77">
        <v>1401.84</v>
      </c>
      <c r="F37" s="15">
        <f>(D37-E37)/E37</f>
        <v>-0.93330194601381045</v>
      </c>
      <c r="G37" s="22">
        <v>20</v>
      </c>
      <c r="H37" s="22">
        <v>1</v>
      </c>
      <c r="I37" s="16">
        <f>G37/H37</f>
        <v>20</v>
      </c>
      <c r="J37" s="13">
        <v>1</v>
      </c>
      <c r="K37" s="16">
        <v>4</v>
      </c>
      <c r="L37" s="14">
        <v>40582.75</v>
      </c>
      <c r="M37" s="22">
        <v>5852</v>
      </c>
      <c r="N37" s="17">
        <v>45359</v>
      </c>
      <c r="O37" s="23" t="s">
        <v>88</v>
      </c>
      <c r="P37" s="24"/>
    </row>
    <row r="38" spans="1:16" ht="25.5" customHeight="1">
      <c r="A38" s="12">
        <v>36</v>
      </c>
      <c r="B38" s="13">
        <v>9</v>
      </c>
      <c r="C38" s="20" t="s">
        <v>183</v>
      </c>
      <c r="D38" s="14">
        <v>72</v>
      </c>
      <c r="E38" s="14">
        <v>2000.12</v>
      </c>
      <c r="F38" s="15">
        <f>(D38-E38)/E38</f>
        <v>-0.96400215987040783</v>
      </c>
      <c r="G38" s="22">
        <v>10</v>
      </c>
      <c r="H38" s="22">
        <v>2</v>
      </c>
      <c r="I38" s="16">
        <f>G38/H38</f>
        <v>5</v>
      </c>
      <c r="J38" s="13">
        <v>1</v>
      </c>
      <c r="K38" s="16">
        <v>3</v>
      </c>
      <c r="L38" s="14">
        <v>11371.9</v>
      </c>
      <c r="M38" s="22">
        <v>1635</v>
      </c>
      <c r="N38" s="17">
        <v>45366</v>
      </c>
      <c r="O38" s="79" t="s">
        <v>182</v>
      </c>
      <c r="P38" s="24"/>
    </row>
    <row r="39" spans="1:16" ht="25.5" customHeight="1">
      <c r="A39" s="12">
        <v>37</v>
      </c>
      <c r="B39" s="13" t="s">
        <v>18</v>
      </c>
      <c r="C39" s="20" t="s">
        <v>132</v>
      </c>
      <c r="D39" s="67">
        <v>60</v>
      </c>
      <c r="E39" s="14" t="s">
        <v>18</v>
      </c>
      <c r="F39" s="15" t="s">
        <v>18</v>
      </c>
      <c r="G39" s="13">
        <v>12</v>
      </c>
      <c r="H39" s="22">
        <v>1</v>
      </c>
      <c r="I39" s="16">
        <f>G39/H39</f>
        <v>12</v>
      </c>
      <c r="J39" s="13">
        <v>1</v>
      </c>
      <c r="K39" s="16" t="s">
        <v>18</v>
      </c>
      <c r="L39" s="14">
        <v>69019.789999999994</v>
      </c>
      <c r="M39" s="22">
        <v>13461</v>
      </c>
      <c r="N39" s="17">
        <v>45338</v>
      </c>
      <c r="O39" s="23" t="s">
        <v>29</v>
      </c>
      <c r="P39" s="18"/>
    </row>
    <row r="40" spans="1:16" s="25" customFormat="1" ht="25.5" customHeight="1">
      <c r="A40" s="12">
        <v>38</v>
      </c>
      <c r="B40" s="14" t="s">
        <v>18</v>
      </c>
      <c r="C40" s="20" t="s">
        <v>208</v>
      </c>
      <c r="D40" s="14">
        <v>56.8</v>
      </c>
      <c r="E40" s="14" t="s">
        <v>18</v>
      </c>
      <c r="F40" s="15" t="s">
        <v>18</v>
      </c>
      <c r="G40" s="22">
        <v>11</v>
      </c>
      <c r="H40" s="22">
        <v>8</v>
      </c>
      <c r="I40" s="16">
        <f>G40/H40</f>
        <v>1.375</v>
      </c>
      <c r="J40" s="13">
        <v>4</v>
      </c>
      <c r="K40" s="16" t="s">
        <v>18</v>
      </c>
      <c r="L40" s="14">
        <v>93179.77</v>
      </c>
      <c r="M40" s="22">
        <v>17755</v>
      </c>
      <c r="N40" s="17">
        <v>45072</v>
      </c>
      <c r="O40" s="23" t="s">
        <v>33</v>
      </c>
      <c r="P40" s="24"/>
    </row>
    <row r="41" spans="1:16" s="25" customFormat="1" ht="25.5" customHeight="1">
      <c r="A41" s="12">
        <v>39</v>
      </c>
      <c r="B41" s="13" t="s">
        <v>18</v>
      </c>
      <c r="C41" s="20" t="s">
        <v>197</v>
      </c>
      <c r="D41" s="14">
        <v>55.3</v>
      </c>
      <c r="E41" s="14" t="s">
        <v>18</v>
      </c>
      <c r="F41" s="15" t="s">
        <v>18</v>
      </c>
      <c r="G41" s="22">
        <v>7</v>
      </c>
      <c r="H41" s="22">
        <v>1</v>
      </c>
      <c r="I41" s="16">
        <v>14</v>
      </c>
      <c r="J41" s="13">
        <v>1</v>
      </c>
      <c r="K41" s="16">
        <v>2</v>
      </c>
      <c r="L41" s="14">
        <v>1083.3</v>
      </c>
      <c r="M41" s="22">
        <v>194</v>
      </c>
      <c r="N41" s="17">
        <v>45379</v>
      </c>
      <c r="O41" s="23" t="s">
        <v>38</v>
      </c>
      <c r="P41" s="24"/>
    </row>
    <row r="42" spans="1:16" ht="25.5" customHeight="1">
      <c r="A42" s="12">
        <v>40</v>
      </c>
      <c r="B42" s="13">
        <v>22</v>
      </c>
      <c r="C42" s="20" t="s">
        <v>133</v>
      </c>
      <c r="D42" s="14">
        <v>38.200000000000003</v>
      </c>
      <c r="E42" s="14">
        <v>88</v>
      </c>
      <c r="F42" s="15">
        <f>(D42-E42)/E42</f>
        <v>-0.56590909090909092</v>
      </c>
      <c r="G42" s="22">
        <v>5</v>
      </c>
      <c r="H42" s="22">
        <v>1</v>
      </c>
      <c r="I42" s="16">
        <f>G42/H42</f>
        <v>5</v>
      </c>
      <c r="J42" s="13">
        <v>1</v>
      </c>
      <c r="K42" s="16">
        <v>6</v>
      </c>
      <c r="L42" s="14">
        <v>21013.39</v>
      </c>
      <c r="M42" s="22">
        <v>3887</v>
      </c>
      <c r="N42" s="17">
        <v>45345</v>
      </c>
      <c r="O42" s="23" t="s">
        <v>31</v>
      </c>
      <c r="P42" s="24"/>
    </row>
    <row r="43" spans="1:16" s="25" customFormat="1" ht="25.5" customHeight="1">
      <c r="A43" s="12">
        <v>41</v>
      </c>
      <c r="B43" s="14" t="s">
        <v>18</v>
      </c>
      <c r="C43" s="20" t="s">
        <v>136</v>
      </c>
      <c r="D43" s="14">
        <v>31</v>
      </c>
      <c r="E43" s="14" t="s">
        <v>18</v>
      </c>
      <c r="F43" s="15" t="s">
        <v>18</v>
      </c>
      <c r="G43" s="22">
        <v>5</v>
      </c>
      <c r="H43" s="22">
        <v>1</v>
      </c>
      <c r="I43" s="16">
        <f>G43/H43</f>
        <v>5</v>
      </c>
      <c r="J43" s="13">
        <v>1</v>
      </c>
      <c r="K43" s="16" t="s">
        <v>18</v>
      </c>
      <c r="L43" s="14">
        <v>1054672.6299999999</v>
      </c>
      <c r="M43" s="22">
        <v>196783</v>
      </c>
      <c r="N43" s="17">
        <v>44916</v>
      </c>
      <c r="O43" s="23" t="s">
        <v>21</v>
      </c>
      <c r="P43" s="24"/>
    </row>
    <row r="44" spans="1:16" s="25" customFormat="1" ht="25.5" customHeight="1">
      <c r="A44" s="12">
        <v>42</v>
      </c>
      <c r="B44" s="13"/>
      <c r="C44" s="20" t="s">
        <v>179</v>
      </c>
      <c r="D44" s="14">
        <v>30</v>
      </c>
      <c r="E44" s="14" t="s">
        <v>18</v>
      </c>
      <c r="F44" s="16" t="s">
        <v>18</v>
      </c>
      <c r="G44" s="13">
        <v>6</v>
      </c>
      <c r="H44" s="22">
        <v>1</v>
      </c>
      <c r="I44" s="55">
        <v>4.5</v>
      </c>
      <c r="J44" s="13">
        <v>1</v>
      </c>
      <c r="K44" s="16" t="s">
        <v>18</v>
      </c>
      <c r="L44" s="14">
        <v>3014.02</v>
      </c>
      <c r="M44" s="22">
        <v>664</v>
      </c>
      <c r="N44" s="17">
        <v>45289</v>
      </c>
      <c r="O44" s="23" t="s">
        <v>142</v>
      </c>
      <c r="P44" s="18"/>
    </row>
    <row r="45" spans="1:16" s="25" customFormat="1" ht="25.5" customHeight="1">
      <c r="A45" s="12">
        <v>43</v>
      </c>
      <c r="B45" s="13" t="s">
        <v>18</v>
      </c>
      <c r="C45" s="20" t="s">
        <v>202</v>
      </c>
      <c r="D45" s="14">
        <v>11</v>
      </c>
      <c r="E45" s="14" t="s">
        <v>18</v>
      </c>
      <c r="F45" s="15" t="s">
        <v>18</v>
      </c>
      <c r="G45" s="22">
        <v>2</v>
      </c>
      <c r="H45" s="22">
        <v>2</v>
      </c>
      <c r="I45" s="16">
        <f>G45/H45</f>
        <v>1</v>
      </c>
      <c r="J45" s="13">
        <v>2</v>
      </c>
      <c r="K45" s="16">
        <v>2</v>
      </c>
      <c r="L45" s="14">
        <v>2954</v>
      </c>
      <c r="M45" s="22">
        <v>404</v>
      </c>
      <c r="N45" s="17">
        <v>45379</v>
      </c>
      <c r="O45" s="23" t="s">
        <v>38</v>
      </c>
      <c r="P45" s="18"/>
    </row>
    <row r="46" spans="1:16" s="27" customFormat="1" ht="25.5" customHeight="1">
      <c r="B46" s="28"/>
      <c r="C46" s="29" t="s">
        <v>210</v>
      </c>
      <c r="D46" s="30">
        <f>SUBTOTAL(109,Table132456789101112131415171618192021222324262527283029313233343635373834567891011121413[Pajamos 
(GBO)])</f>
        <v>118558.97000000002</v>
      </c>
      <c r="E46" s="30" t="s">
        <v>193</v>
      </c>
      <c r="F46" s="31">
        <f>(D46-E46)/E46</f>
        <v>-0.47260713872652371</v>
      </c>
      <c r="G46" s="32">
        <f>SUBTOTAL(109,Table132456789101112131415171618192021222324262527283029313233343635373834567891011121413[Žiūrovų sk. 
(ADM)])</f>
        <v>17723</v>
      </c>
      <c r="H46" s="33"/>
      <c r="I46" s="33"/>
      <c r="J46" s="28"/>
      <c r="K46" s="28"/>
      <c r="L46" s="60"/>
      <c r="M46" s="63"/>
      <c r="N46" s="34"/>
      <c r="O46" s="35" t="s">
        <v>52</v>
      </c>
      <c r="P46" s="36"/>
    </row>
    <row r="47" spans="1:16" ht="25.5" hidden="1" customHeight="1">
      <c r="F47" s="39"/>
      <c r="L47" s="61"/>
    </row>
    <row r="48" spans="1:16" ht="25.5" hidden="1" customHeight="1">
      <c r="F48" s="39"/>
      <c r="L48" s="61"/>
    </row>
    <row r="49" spans="1:16383" ht="25.5" hidden="1" customHeight="1">
      <c r="F49" s="39"/>
      <c r="L49" s="61"/>
    </row>
    <row r="50" spans="1:16383" ht="25.5" hidden="1" customHeight="1">
      <c r="F50" s="39"/>
      <c r="L50" s="61"/>
    </row>
    <row r="51" spans="1:16383" ht="25.5" hidden="1" customHeight="1">
      <c r="F51" s="39"/>
      <c r="L51" s="61"/>
    </row>
    <row r="52" spans="1:16383" ht="25.5" hidden="1" customHeight="1">
      <c r="F52" s="39"/>
      <c r="L52" s="61"/>
    </row>
    <row r="53" spans="1:16383" ht="25.5" hidden="1" customHeight="1">
      <c r="F53" s="39"/>
      <c r="L53" s="61"/>
    </row>
    <row r="54" spans="1:16383" ht="25.5" hidden="1" customHeight="1">
      <c r="F54" s="39"/>
      <c r="L54" s="61"/>
    </row>
    <row r="55" spans="1:16383" ht="25.5" hidden="1" customHeight="1">
      <c r="F55" s="39"/>
      <c r="L55" s="61"/>
    </row>
    <row r="56" spans="1:16383" ht="25.5" hidden="1" customHeight="1">
      <c r="D56" s="52"/>
      <c r="F56" s="39"/>
      <c r="L56" s="61"/>
    </row>
    <row r="57" spans="1:16383" ht="25.5" hidden="1" customHeight="1">
      <c r="F57" s="39"/>
      <c r="L57" s="61"/>
    </row>
    <row r="58" spans="1:16383" ht="25.5" hidden="1" customHeight="1">
      <c r="F58" s="39"/>
      <c r="L58" s="61"/>
    </row>
    <row r="59" spans="1:16383" ht="25.5" hidden="1" customHeight="1">
      <c r="F59" s="39"/>
    </row>
    <row r="60" spans="1:16383" s="40" customFormat="1" ht="25.5" hidden="1" customHeight="1">
      <c r="A60" s="26"/>
      <c r="B60" s="37"/>
      <c r="C60" s="26"/>
      <c r="D60" s="38"/>
      <c r="E60" s="38"/>
      <c r="F60" s="39"/>
      <c r="J60" s="37"/>
      <c r="K60" s="37"/>
      <c r="L60" s="62"/>
      <c r="M60" s="64"/>
      <c r="N60" s="42"/>
      <c r="O60" s="43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  <c r="XEH60" s="26"/>
      <c r="XEI60" s="26"/>
      <c r="XEJ60" s="26"/>
      <c r="XEK60" s="26"/>
      <c r="XEL60" s="26"/>
      <c r="XEM60" s="26"/>
      <c r="XEN60" s="26"/>
      <c r="XEO60" s="26"/>
      <c r="XEP60" s="26"/>
      <c r="XEQ60" s="26"/>
      <c r="XER60" s="26"/>
      <c r="XES60" s="26"/>
      <c r="XET60" s="26"/>
      <c r="XEU60" s="26"/>
      <c r="XEV60" s="26"/>
      <c r="XEW60" s="26"/>
      <c r="XEX60" s="26"/>
      <c r="XEY60" s="26"/>
      <c r="XEZ60" s="26"/>
      <c r="XFA60" s="26"/>
      <c r="XFB60" s="26"/>
      <c r="XFC60" s="26"/>
    </row>
    <row r="61" spans="1:16383" s="40" customFormat="1" ht="25.5" hidden="1" customHeight="1">
      <c r="A61" s="26"/>
      <c r="B61" s="37"/>
      <c r="C61" s="26"/>
      <c r="D61" s="38"/>
      <c r="E61" s="38"/>
      <c r="F61" s="39"/>
      <c r="J61" s="37"/>
      <c r="K61" s="37"/>
      <c r="L61" s="62"/>
      <c r="M61" s="64"/>
      <c r="N61" s="42"/>
      <c r="O61" s="43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S61" s="26"/>
      <c r="AMT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NY61" s="26"/>
      <c r="ANZ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E61" s="26"/>
      <c r="APF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K61" s="26"/>
      <c r="AQL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Q61" s="26"/>
      <c r="ARR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C61" s="26"/>
      <c r="AUD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I61" s="26"/>
      <c r="AVJ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O61" s="26"/>
      <c r="AWP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U61" s="26"/>
      <c r="AXV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A61" s="26"/>
      <c r="AZB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G61" s="26"/>
      <c r="BAH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M61" s="26"/>
      <c r="BBN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S61" s="26"/>
      <c r="BCT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DY61" s="26"/>
      <c r="BDZ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E61" s="26"/>
      <c r="BFF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K61" s="26"/>
      <c r="BGL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Q61" s="26"/>
      <c r="BHR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W61" s="26"/>
      <c r="BIX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C61" s="26"/>
      <c r="BKD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I61" s="26"/>
      <c r="BLJ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O61" s="26"/>
      <c r="BMP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U61" s="26"/>
      <c r="BNV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A61" s="26"/>
      <c r="BPB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G61" s="26"/>
      <c r="BQH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M61" s="26"/>
      <c r="BRN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S61" s="26"/>
      <c r="BST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TY61" s="26"/>
      <c r="BTZ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E61" s="26"/>
      <c r="BVF61" s="26"/>
      <c r="BVG61" s="26"/>
      <c r="BVH61" s="26"/>
      <c r="BVI61" s="26"/>
      <c r="BVJ61" s="26"/>
      <c r="BVK61" s="26"/>
      <c r="BVL61" s="26"/>
      <c r="BVM61" s="26"/>
      <c r="BVN61" s="26"/>
      <c r="BVO61" s="26"/>
      <c r="BVP61" s="26"/>
      <c r="BVQ61" s="26"/>
      <c r="BVR61" s="26"/>
      <c r="BVS61" s="26"/>
      <c r="BVT61" s="26"/>
      <c r="BVU61" s="26"/>
      <c r="BVV61" s="26"/>
      <c r="BVW61" s="26"/>
      <c r="BVX61" s="26"/>
      <c r="BVY61" s="26"/>
      <c r="BVZ61" s="26"/>
      <c r="BWA61" s="26"/>
      <c r="BWB61" s="26"/>
      <c r="BWC61" s="26"/>
      <c r="BWD61" s="26"/>
      <c r="BWE61" s="26"/>
      <c r="BWF61" s="26"/>
      <c r="BWG61" s="26"/>
      <c r="BWH61" s="26"/>
      <c r="BWI61" s="26"/>
      <c r="BWJ61" s="26"/>
      <c r="BWK61" s="26"/>
      <c r="BWL61" s="26"/>
      <c r="BWM61" s="26"/>
      <c r="BWN61" s="26"/>
      <c r="BWO61" s="26"/>
      <c r="BWP61" s="26"/>
      <c r="BWQ61" s="26"/>
      <c r="BWR61" s="26"/>
      <c r="BWS61" s="26"/>
      <c r="BWT61" s="26"/>
      <c r="BWU61" s="26"/>
      <c r="BWV61" s="26"/>
      <c r="BWW61" s="26"/>
      <c r="BWX61" s="26"/>
      <c r="BWY61" s="26"/>
      <c r="BWZ61" s="26"/>
      <c r="BXA61" s="26"/>
      <c r="BXB61" s="26"/>
      <c r="BXC61" s="26"/>
      <c r="BXD61" s="26"/>
      <c r="BXE61" s="26"/>
      <c r="BXF61" s="26"/>
      <c r="BXG61" s="26"/>
      <c r="BXH61" s="26"/>
      <c r="BXI61" s="26"/>
      <c r="BXJ61" s="26"/>
      <c r="BXK61" s="26"/>
      <c r="BXL61" s="26"/>
      <c r="BXM61" s="26"/>
      <c r="BXN61" s="26"/>
      <c r="BXO61" s="26"/>
      <c r="BXP61" s="26"/>
      <c r="BXQ61" s="26"/>
      <c r="BXR61" s="26"/>
      <c r="BXS61" s="26"/>
      <c r="BXT61" s="26"/>
      <c r="BXU61" s="26"/>
      <c r="BXV61" s="26"/>
      <c r="BXW61" s="26"/>
      <c r="BXX61" s="26"/>
      <c r="BXY61" s="26"/>
      <c r="BXZ61" s="26"/>
      <c r="BYA61" s="26"/>
      <c r="BYB61" s="26"/>
      <c r="BYC61" s="26"/>
      <c r="BYD61" s="26"/>
      <c r="BYE61" s="26"/>
      <c r="BYF61" s="26"/>
      <c r="BYG61" s="26"/>
      <c r="BYH61" s="26"/>
      <c r="BYI61" s="26"/>
      <c r="BYJ61" s="26"/>
      <c r="BYK61" s="26"/>
      <c r="BYL61" s="26"/>
      <c r="BYM61" s="26"/>
      <c r="BYN61" s="26"/>
      <c r="BYO61" s="26"/>
      <c r="BYP61" s="26"/>
      <c r="BYQ61" s="26"/>
      <c r="BYR61" s="26"/>
      <c r="BYS61" s="26"/>
      <c r="BYT61" s="26"/>
      <c r="BYU61" s="26"/>
      <c r="BYV61" s="26"/>
      <c r="BYW61" s="26"/>
      <c r="BYX61" s="26"/>
      <c r="BYY61" s="26"/>
      <c r="BYZ61" s="26"/>
      <c r="BZA61" s="26"/>
      <c r="BZB61" s="26"/>
      <c r="BZC61" s="26"/>
      <c r="BZD61" s="26"/>
      <c r="BZE61" s="26"/>
      <c r="BZF61" s="26"/>
      <c r="BZG61" s="26"/>
      <c r="BZH61" s="26"/>
      <c r="BZI61" s="26"/>
      <c r="BZJ61" s="26"/>
      <c r="BZK61" s="26"/>
      <c r="BZL61" s="26"/>
      <c r="BZM61" s="26"/>
      <c r="BZN61" s="26"/>
      <c r="BZO61" s="26"/>
      <c r="BZP61" s="26"/>
      <c r="BZQ61" s="26"/>
      <c r="BZR61" s="26"/>
      <c r="BZS61" s="26"/>
      <c r="BZT61" s="26"/>
      <c r="BZU61" s="26"/>
      <c r="BZV61" s="26"/>
      <c r="BZW61" s="26"/>
      <c r="BZX61" s="26"/>
      <c r="BZY61" s="26"/>
      <c r="BZZ61" s="26"/>
      <c r="CAA61" s="26"/>
      <c r="CAB61" s="26"/>
      <c r="CAC61" s="26"/>
      <c r="CAD61" s="26"/>
      <c r="CAE61" s="26"/>
      <c r="CAF61" s="26"/>
      <c r="CAG61" s="26"/>
      <c r="CAH61" s="26"/>
      <c r="CAI61" s="26"/>
      <c r="CAJ61" s="26"/>
      <c r="CAK61" s="26"/>
      <c r="CAL61" s="26"/>
      <c r="CAM61" s="26"/>
      <c r="CAN61" s="26"/>
      <c r="CAO61" s="26"/>
      <c r="CAP61" s="26"/>
      <c r="CAQ61" s="26"/>
      <c r="CAR61" s="26"/>
      <c r="CAS61" s="26"/>
      <c r="CAT61" s="26"/>
      <c r="CAU61" s="26"/>
      <c r="CAV61" s="26"/>
      <c r="CAW61" s="26"/>
      <c r="CAX61" s="26"/>
      <c r="CAY61" s="26"/>
      <c r="CAZ61" s="26"/>
      <c r="CBA61" s="26"/>
      <c r="CBB61" s="26"/>
      <c r="CBC61" s="26"/>
      <c r="CBD61" s="26"/>
      <c r="CBE61" s="26"/>
      <c r="CBF61" s="26"/>
      <c r="CBG61" s="26"/>
      <c r="CBH61" s="26"/>
      <c r="CBI61" s="26"/>
      <c r="CBJ61" s="26"/>
      <c r="CBK61" s="26"/>
      <c r="CBL61" s="26"/>
      <c r="CBM61" s="26"/>
      <c r="CBN61" s="26"/>
      <c r="CBO61" s="26"/>
      <c r="CBP61" s="26"/>
      <c r="CBQ61" s="26"/>
      <c r="CBR61" s="26"/>
      <c r="CBS61" s="26"/>
      <c r="CBT61" s="26"/>
      <c r="CBU61" s="26"/>
      <c r="CBV61" s="26"/>
      <c r="CBW61" s="26"/>
      <c r="CBX61" s="26"/>
      <c r="CBY61" s="26"/>
      <c r="CBZ61" s="26"/>
      <c r="CCA61" s="26"/>
      <c r="CCB61" s="26"/>
      <c r="CCC61" s="26"/>
      <c r="CCD61" s="26"/>
      <c r="CCE61" s="26"/>
      <c r="CCF61" s="26"/>
      <c r="CCG61" s="26"/>
      <c r="CCH61" s="26"/>
      <c r="CCI61" s="26"/>
      <c r="CCJ61" s="26"/>
      <c r="CCK61" s="26"/>
      <c r="CCL61" s="26"/>
      <c r="CCM61" s="26"/>
      <c r="CCN61" s="26"/>
      <c r="CCO61" s="26"/>
      <c r="CCP61" s="26"/>
      <c r="CCQ61" s="26"/>
      <c r="CCR61" s="26"/>
      <c r="CCS61" s="26"/>
      <c r="CCT61" s="26"/>
      <c r="CCU61" s="26"/>
      <c r="CCV61" s="26"/>
      <c r="CCW61" s="26"/>
      <c r="CCX61" s="26"/>
      <c r="CCY61" s="26"/>
      <c r="CCZ61" s="26"/>
      <c r="CDA61" s="26"/>
      <c r="CDB61" s="26"/>
      <c r="CDC61" s="26"/>
      <c r="CDD61" s="26"/>
      <c r="CDE61" s="26"/>
      <c r="CDF61" s="26"/>
      <c r="CDG61" s="26"/>
      <c r="CDH61" s="26"/>
      <c r="CDI61" s="26"/>
      <c r="CDJ61" s="26"/>
      <c r="CDK61" s="26"/>
      <c r="CDL61" s="26"/>
      <c r="CDM61" s="26"/>
      <c r="CDN61" s="26"/>
      <c r="CDO61" s="26"/>
      <c r="CDP61" s="26"/>
      <c r="CDQ61" s="26"/>
      <c r="CDR61" s="26"/>
      <c r="CDS61" s="26"/>
      <c r="CDT61" s="26"/>
      <c r="CDU61" s="26"/>
      <c r="CDV61" s="26"/>
      <c r="CDW61" s="26"/>
      <c r="CDX61" s="26"/>
      <c r="CDY61" s="26"/>
      <c r="CDZ61" s="26"/>
      <c r="CEA61" s="26"/>
      <c r="CEB61" s="26"/>
      <c r="CEC61" s="26"/>
      <c r="CED61" s="26"/>
      <c r="CEE61" s="26"/>
      <c r="CEF61" s="26"/>
      <c r="CEG61" s="26"/>
      <c r="CEH61" s="26"/>
      <c r="CEI61" s="26"/>
      <c r="CEJ61" s="26"/>
      <c r="CEK61" s="26"/>
      <c r="CEL61" s="26"/>
      <c r="CEM61" s="26"/>
      <c r="CEN61" s="26"/>
      <c r="CEO61" s="26"/>
      <c r="CEP61" s="26"/>
      <c r="CEQ61" s="26"/>
      <c r="CER61" s="26"/>
      <c r="CES61" s="26"/>
      <c r="CET61" s="26"/>
      <c r="CEU61" s="26"/>
      <c r="CEV61" s="26"/>
      <c r="CEW61" s="26"/>
      <c r="CEX61" s="26"/>
      <c r="CEY61" s="26"/>
      <c r="CEZ61" s="26"/>
      <c r="CFA61" s="26"/>
      <c r="CFB61" s="26"/>
      <c r="CFC61" s="26"/>
      <c r="CFD61" s="26"/>
      <c r="CFE61" s="26"/>
      <c r="CFF61" s="26"/>
      <c r="CFG61" s="26"/>
      <c r="CFH61" s="26"/>
      <c r="CFI61" s="26"/>
      <c r="CFJ61" s="26"/>
      <c r="CFK61" s="26"/>
      <c r="CFL61" s="26"/>
      <c r="CFM61" s="26"/>
      <c r="CFN61" s="26"/>
      <c r="CFO61" s="26"/>
      <c r="CFP61" s="26"/>
      <c r="CFQ61" s="26"/>
      <c r="CFR61" s="26"/>
      <c r="CFS61" s="26"/>
      <c r="CFT61" s="26"/>
      <c r="CFU61" s="26"/>
      <c r="CFV61" s="26"/>
      <c r="CFW61" s="26"/>
      <c r="CFX61" s="26"/>
      <c r="CFY61" s="26"/>
      <c r="CFZ61" s="26"/>
      <c r="CGA61" s="26"/>
      <c r="CGB61" s="26"/>
      <c r="CGC61" s="26"/>
      <c r="CGD61" s="26"/>
      <c r="CGE61" s="26"/>
      <c r="CGF61" s="26"/>
      <c r="CGG61" s="26"/>
      <c r="CGH61" s="26"/>
      <c r="CGI61" s="26"/>
      <c r="CGJ61" s="26"/>
      <c r="CGK61" s="26"/>
      <c r="CGL61" s="26"/>
      <c r="CGM61" s="26"/>
      <c r="CGN61" s="26"/>
      <c r="CGO61" s="26"/>
      <c r="CGP61" s="26"/>
      <c r="CGQ61" s="26"/>
      <c r="CGR61" s="26"/>
      <c r="CGS61" s="26"/>
      <c r="CGT61" s="26"/>
      <c r="CGU61" s="26"/>
      <c r="CGV61" s="26"/>
      <c r="CGW61" s="26"/>
      <c r="CGX61" s="26"/>
      <c r="CGY61" s="26"/>
      <c r="CGZ61" s="26"/>
      <c r="CHA61" s="26"/>
      <c r="CHB61" s="26"/>
      <c r="CHC61" s="26"/>
      <c r="CHD61" s="26"/>
      <c r="CHE61" s="26"/>
      <c r="CHF61" s="26"/>
      <c r="CHG61" s="26"/>
      <c r="CHH61" s="26"/>
      <c r="CHI61" s="26"/>
      <c r="CHJ61" s="26"/>
      <c r="CHK61" s="26"/>
      <c r="CHL61" s="26"/>
      <c r="CHM61" s="26"/>
      <c r="CHN61" s="26"/>
      <c r="CHO61" s="26"/>
      <c r="CHP61" s="26"/>
      <c r="CHQ61" s="26"/>
      <c r="CHR61" s="26"/>
      <c r="CHS61" s="26"/>
      <c r="CHT61" s="26"/>
      <c r="CHU61" s="26"/>
      <c r="CHV61" s="26"/>
      <c r="CHW61" s="26"/>
      <c r="CHX61" s="26"/>
      <c r="CHY61" s="26"/>
      <c r="CHZ61" s="26"/>
      <c r="CIA61" s="26"/>
      <c r="CIB61" s="26"/>
      <c r="CIC61" s="26"/>
      <c r="CID61" s="26"/>
      <c r="CIE61" s="26"/>
      <c r="CIF61" s="26"/>
      <c r="CIG61" s="26"/>
      <c r="CIH61" s="26"/>
      <c r="CII61" s="26"/>
      <c r="CIJ61" s="26"/>
      <c r="CIK61" s="26"/>
      <c r="CIL61" s="26"/>
      <c r="CIM61" s="26"/>
      <c r="CIN61" s="26"/>
      <c r="CIO61" s="26"/>
      <c r="CIP61" s="26"/>
      <c r="CIQ61" s="26"/>
      <c r="CIR61" s="26"/>
      <c r="CIS61" s="26"/>
      <c r="CIT61" s="26"/>
      <c r="CIU61" s="26"/>
      <c r="CIV61" s="26"/>
      <c r="CIW61" s="26"/>
      <c r="CIX61" s="26"/>
      <c r="CIY61" s="26"/>
      <c r="CIZ61" s="26"/>
      <c r="CJA61" s="26"/>
      <c r="CJB61" s="26"/>
      <c r="CJC61" s="26"/>
      <c r="CJD61" s="26"/>
      <c r="CJE61" s="26"/>
      <c r="CJF61" s="26"/>
      <c r="CJG61" s="26"/>
      <c r="CJH61" s="26"/>
      <c r="CJI61" s="26"/>
      <c r="CJJ61" s="26"/>
      <c r="CJK61" s="26"/>
      <c r="CJL61" s="26"/>
      <c r="CJM61" s="26"/>
      <c r="CJN61" s="26"/>
      <c r="CJO61" s="26"/>
      <c r="CJP61" s="26"/>
      <c r="CJQ61" s="26"/>
      <c r="CJR61" s="26"/>
      <c r="CJS61" s="26"/>
      <c r="CJT61" s="26"/>
      <c r="CJU61" s="26"/>
      <c r="CJV61" s="26"/>
      <c r="CJW61" s="26"/>
      <c r="CJX61" s="26"/>
      <c r="CJY61" s="26"/>
      <c r="CJZ61" s="26"/>
      <c r="CKA61" s="26"/>
      <c r="CKB61" s="26"/>
      <c r="CKC61" s="26"/>
      <c r="CKD61" s="26"/>
      <c r="CKE61" s="26"/>
      <c r="CKF61" s="26"/>
      <c r="CKG61" s="26"/>
      <c r="CKH61" s="26"/>
      <c r="CKI61" s="26"/>
      <c r="CKJ61" s="26"/>
      <c r="CKK61" s="26"/>
      <c r="CKL61" s="26"/>
      <c r="CKM61" s="26"/>
      <c r="CKN61" s="26"/>
      <c r="CKO61" s="26"/>
      <c r="CKP61" s="26"/>
      <c r="CKQ61" s="26"/>
      <c r="CKR61" s="26"/>
      <c r="CKS61" s="26"/>
      <c r="CKT61" s="26"/>
      <c r="CKU61" s="26"/>
      <c r="CKV61" s="26"/>
      <c r="CKW61" s="26"/>
      <c r="CKX61" s="26"/>
      <c r="CKY61" s="26"/>
      <c r="CKZ61" s="26"/>
      <c r="CLA61" s="26"/>
      <c r="CLB61" s="26"/>
      <c r="CLC61" s="26"/>
      <c r="CLD61" s="26"/>
      <c r="CLE61" s="26"/>
      <c r="CLF61" s="26"/>
      <c r="CLG61" s="26"/>
      <c r="CLH61" s="26"/>
      <c r="CLI61" s="26"/>
      <c r="CLJ61" s="26"/>
      <c r="CLK61" s="26"/>
      <c r="CLL61" s="26"/>
      <c r="CLM61" s="26"/>
      <c r="CLN61" s="26"/>
      <c r="CLO61" s="26"/>
      <c r="CLP61" s="26"/>
      <c r="CLQ61" s="26"/>
      <c r="CLR61" s="26"/>
      <c r="CLS61" s="26"/>
      <c r="CLT61" s="26"/>
      <c r="CLU61" s="26"/>
      <c r="CLV61" s="26"/>
      <c r="CLW61" s="26"/>
      <c r="CLX61" s="26"/>
      <c r="CLY61" s="26"/>
      <c r="CLZ61" s="26"/>
      <c r="CMA61" s="26"/>
      <c r="CMB61" s="26"/>
      <c r="CMC61" s="26"/>
      <c r="CMD61" s="26"/>
      <c r="CME61" s="26"/>
      <c r="CMF61" s="26"/>
      <c r="CMG61" s="26"/>
      <c r="CMH61" s="26"/>
      <c r="CMI61" s="26"/>
      <c r="CMJ61" s="26"/>
      <c r="CMK61" s="26"/>
      <c r="CML61" s="26"/>
      <c r="CMM61" s="26"/>
      <c r="CMN61" s="26"/>
      <c r="CMO61" s="26"/>
      <c r="CMP61" s="26"/>
      <c r="CMQ61" s="26"/>
      <c r="CMR61" s="26"/>
      <c r="CMS61" s="26"/>
      <c r="CMT61" s="26"/>
      <c r="CMU61" s="26"/>
      <c r="CMV61" s="26"/>
      <c r="CMW61" s="26"/>
      <c r="CMX61" s="26"/>
      <c r="CMY61" s="26"/>
      <c r="CMZ61" s="26"/>
      <c r="CNA61" s="26"/>
      <c r="CNB61" s="26"/>
      <c r="CNC61" s="26"/>
      <c r="CND61" s="26"/>
      <c r="CNE61" s="26"/>
      <c r="CNF61" s="26"/>
      <c r="CNG61" s="26"/>
      <c r="CNH61" s="26"/>
      <c r="CNI61" s="26"/>
      <c r="CNJ61" s="26"/>
      <c r="CNK61" s="26"/>
      <c r="CNL61" s="26"/>
      <c r="CNM61" s="26"/>
      <c r="CNN61" s="26"/>
      <c r="CNO61" s="26"/>
      <c r="CNP61" s="26"/>
      <c r="CNQ61" s="26"/>
      <c r="CNR61" s="26"/>
      <c r="CNS61" s="26"/>
      <c r="CNT61" s="26"/>
      <c r="CNU61" s="26"/>
      <c r="CNV61" s="26"/>
      <c r="CNW61" s="26"/>
      <c r="CNX61" s="26"/>
      <c r="CNY61" s="26"/>
      <c r="CNZ61" s="26"/>
      <c r="COA61" s="26"/>
      <c r="COB61" s="26"/>
      <c r="COC61" s="26"/>
      <c r="COD61" s="26"/>
      <c r="COE61" s="26"/>
      <c r="COF61" s="26"/>
      <c r="COG61" s="26"/>
      <c r="COH61" s="26"/>
      <c r="COI61" s="26"/>
      <c r="COJ61" s="26"/>
      <c r="COK61" s="26"/>
      <c r="COL61" s="26"/>
      <c r="COM61" s="26"/>
      <c r="CON61" s="26"/>
      <c r="COO61" s="26"/>
      <c r="COP61" s="26"/>
      <c r="COQ61" s="26"/>
      <c r="COR61" s="26"/>
      <c r="COS61" s="26"/>
      <c r="COT61" s="26"/>
      <c r="COU61" s="26"/>
      <c r="COV61" s="26"/>
      <c r="COW61" s="26"/>
      <c r="COX61" s="26"/>
      <c r="COY61" s="26"/>
      <c r="COZ61" s="26"/>
      <c r="CPA61" s="26"/>
      <c r="CPB61" s="26"/>
      <c r="CPC61" s="26"/>
      <c r="CPD61" s="26"/>
      <c r="CPE61" s="26"/>
      <c r="CPF61" s="26"/>
      <c r="CPG61" s="26"/>
      <c r="CPH61" s="26"/>
      <c r="CPI61" s="26"/>
      <c r="CPJ61" s="26"/>
      <c r="CPK61" s="26"/>
      <c r="CPL61" s="26"/>
      <c r="CPM61" s="26"/>
      <c r="CPN61" s="26"/>
      <c r="CPO61" s="26"/>
      <c r="CPP61" s="26"/>
      <c r="CPQ61" s="26"/>
      <c r="CPR61" s="26"/>
      <c r="CPS61" s="26"/>
      <c r="CPT61" s="26"/>
      <c r="CPU61" s="26"/>
      <c r="CPV61" s="26"/>
      <c r="CPW61" s="26"/>
      <c r="CPX61" s="26"/>
      <c r="CPY61" s="26"/>
      <c r="CPZ61" s="26"/>
      <c r="CQA61" s="26"/>
      <c r="CQB61" s="26"/>
      <c r="CQC61" s="26"/>
      <c r="CQD61" s="26"/>
      <c r="CQE61" s="26"/>
      <c r="CQF61" s="26"/>
      <c r="CQG61" s="26"/>
      <c r="CQH61" s="26"/>
      <c r="CQI61" s="26"/>
      <c r="CQJ61" s="26"/>
      <c r="CQK61" s="26"/>
      <c r="CQL61" s="26"/>
      <c r="CQM61" s="26"/>
      <c r="CQN61" s="26"/>
      <c r="CQO61" s="26"/>
      <c r="CQP61" s="26"/>
      <c r="CQQ61" s="26"/>
      <c r="CQR61" s="26"/>
      <c r="CQS61" s="26"/>
      <c r="CQT61" s="26"/>
      <c r="CQU61" s="26"/>
      <c r="CQV61" s="26"/>
      <c r="CQW61" s="26"/>
      <c r="CQX61" s="26"/>
      <c r="CQY61" s="26"/>
      <c r="CQZ61" s="26"/>
      <c r="CRA61" s="26"/>
      <c r="CRB61" s="26"/>
      <c r="CRC61" s="26"/>
      <c r="CRD61" s="26"/>
      <c r="CRE61" s="26"/>
      <c r="CRF61" s="26"/>
      <c r="CRG61" s="26"/>
      <c r="CRH61" s="26"/>
      <c r="CRI61" s="26"/>
      <c r="CRJ61" s="26"/>
      <c r="CRK61" s="26"/>
      <c r="CRL61" s="26"/>
      <c r="CRM61" s="26"/>
      <c r="CRN61" s="26"/>
      <c r="CRO61" s="26"/>
      <c r="CRP61" s="26"/>
      <c r="CRQ61" s="26"/>
      <c r="CRR61" s="26"/>
      <c r="CRS61" s="26"/>
      <c r="CRT61" s="26"/>
      <c r="CRU61" s="26"/>
      <c r="CRV61" s="26"/>
      <c r="CRW61" s="26"/>
      <c r="CRX61" s="26"/>
      <c r="CRY61" s="26"/>
      <c r="CRZ61" s="26"/>
      <c r="CSA61" s="26"/>
      <c r="CSB61" s="26"/>
      <c r="CSC61" s="26"/>
      <c r="CSD61" s="26"/>
      <c r="CSE61" s="26"/>
      <c r="CSF61" s="26"/>
      <c r="CSG61" s="26"/>
      <c r="CSH61" s="26"/>
      <c r="CSI61" s="26"/>
      <c r="CSJ61" s="26"/>
      <c r="CSK61" s="26"/>
      <c r="CSL61" s="26"/>
      <c r="CSM61" s="26"/>
      <c r="CSN61" s="26"/>
      <c r="CSO61" s="26"/>
      <c r="CSP61" s="26"/>
      <c r="CSQ61" s="26"/>
      <c r="CSR61" s="26"/>
      <c r="CSS61" s="26"/>
      <c r="CST61" s="26"/>
      <c r="CSU61" s="26"/>
      <c r="CSV61" s="26"/>
      <c r="CSW61" s="26"/>
      <c r="CSX61" s="26"/>
      <c r="CSY61" s="26"/>
      <c r="CSZ61" s="26"/>
      <c r="CTA61" s="26"/>
      <c r="CTB61" s="26"/>
      <c r="CTC61" s="26"/>
      <c r="CTD61" s="26"/>
      <c r="CTE61" s="26"/>
      <c r="CTF61" s="26"/>
      <c r="CTG61" s="26"/>
      <c r="CTH61" s="26"/>
      <c r="CTI61" s="26"/>
      <c r="CTJ61" s="26"/>
      <c r="CTK61" s="26"/>
      <c r="CTL61" s="26"/>
      <c r="CTM61" s="26"/>
      <c r="CTN61" s="26"/>
      <c r="CTO61" s="26"/>
      <c r="CTP61" s="26"/>
      <c r="CTQ61" s="26"/>
      <c r="CTR61" s="26"/>
      <c r="CTS61" s="26"/>
      <c r="CTT61" s="26"/>
      <c r="CTU61" s="26"/>
      <c r="CTV61" s="26"/>
      <c r="CTW61" s="26"/>
      <c r="CTX61" s="26"/>
      <c r="CTY61" s="26"/>
      <c r="CTZ61" s="26"/>
      <c r="CUA61" s="26"/>
      <c r="CUB61" s="26"/>
      <c r="CUC61" s="26"/>
      <c r="CUD61" s="26"/>
      <c r="CUE61" s="26"/>
      <c r="CUF61" s="26"/>
      <c r="CUG61" s="26"/>
      <c r="CUH61" s="26"/>
      <c r="CUI61" s="26"/>
      <c r="CUJ61" s="26"/>
      <c r="CUK61" s="26"/>
      <c r="CUL61" s="26"/>
      <c r="CUM61" s="26"/>
      <c r="CUN61" s="26"/>
      <c r="CUO61" s="26"/>
      <c r="CUP61" s="26"/>
      <c r="CUQ61" s="26"/>
      <c r="CUR61" s="26"/>
      <c r="CUS61" s="26"/>
      <c r="CUT61" s="26"/>
      <c r="CUU61" s="26"/>
      <c r="CUV61" s="26"/>
      <c r="CUW61" s="26"/>
      <c r="CUX61" s="26"/>
      <c r="CUY61" s="26"/>
      <c r="CUZ61" s="26"/>
      <c r="CVA61" s="26"/>
      <c r="CVB61" s="26"/>
      <c r="CVC61" s="26"/>
      <c r="CVD61" s="26"/>
      <c r="CVE61" s="26"/>
      <c r="CVF61" s="26"/>
      <c r="CVG61" s="26"/>
      <c r="CVH61" s="26"/>
      <c r="CVI61" s="26"/>
      <c r="CVJ61" s="26"/>
      <c r="CVK61" s="26"/>
      <c r="CVL61" s="26"/>
      <c r="CVM61" s="26"/>
      <c r="CVN61" s="26"/>
      <c r="CVO61" s="26"/>
      <c r="CVP61" s="26"/>
      <c r="CVQ61" s="26"/>
      <c r="CVR61" s="26"/>
      <c r="CVS61" s="26"/>
      <c r="CVT61" s="26"/>
      <c r="CVU61" s="26"/>
      <c r="CVV61" s="26"/>
      <c r="CVW61" s="26"/>
      <c r="CVX61" s="26"/>
      <c r="CVY61" s="26"/>
      <c r="CVZ61" s="26"/>
      <c r="CWA61" s="26"/>
      <c r="CWB61" s="26"/>
      <c r="CWC61" s="26"/>
      <c r="CWD61" s="26"/>
      <c r="CWE61" s="26"/>
      <c r="CWF61" s="26"/>
      <c r="CWG61" s="26"/>
      <c r="CWH61" s="26"/>
      <c r="CWI61" s="26"/>
      <c r="CWJ61" s="26"/>
      <c r="CWK61" s="26"/>
      <c r="CWL61" s="26"/>
      <c r="CWM61" s="26"/>
      <c r="CWN61" s="26"/>
      <c r="CWO61" s="26"/>
      <c r="CWP61" s="26"/>
      <c r="CWQ61" s="26"/>
      <c r="CWR61" s="26"/>
      <c r="CWS61" s="26"/>
      <c r="CWT61" s="26"/>
      <c r="CWU61" s="26"/>
      <c r="CWV61" s="26"/>
      <c r="CWW61" s="26"/>
      <c r="CWX61" s="26"/>
      <c r="CWY61" s="26"/>
      <c r="CWZ61" s="26"/>
      <c r="CXA61" s="26"/>
      <c r="CXB61" s="26"/>
      <c r="CXC61" s="26"/>
      <c r="CXD61" s="26"/>
      <c r="CXE61" s="26"/>
      <c r="CXF61" s="26"/>
      <c r="CXG61" s="26"/>
      <c r="CXH61" s="26"/>
      <c r="CXI61" s="26"/>
      <c r="CXJ61" s="26"/>
      <c r="CXK61" s="26"/>
      <c r="CXL61" s="26"/>
      <c r="CXM61" s="26"/>
      <c r="CXN61" s="26"/>
      <c r="CXO61" s="26"/>
      <c r="CXP61" s="26"/>
      <c r="CXQ61" s="26"/>
      <c r="CXR61" s="26"/>
      <c r="CXS61" s="26"/>
      <c r="CXT61" s="26"/>
      <c r="CXU61" s="26"/>
      <c r="CXV61" s="26"/>
      <c r="CXW61" s="26"/>
      <c r="CXX61" s="26"/>
      <c r="CXY61" s="26"/>
      <c r="CXZ61" s="26"/>
      <c r="CYA61" s="26"/>
      <c r="CYB61" s="26"/>
      <c r="CYC61" s="26"/>
      <c r="CYD61" s="26"/>
      <c r="CYE61" s="26"/>
      <c r="CYF61" s="26"/>
      <c r="CYG61" s="26"/>
      <c r="CYH61" s="26"/>
      <c r="CYI61" s="26"/>
      <c r="CYJ61" s="26"/>
      <c r="CYK61" s="26"/>
      <c r="CYL61" s="26"/>
      <c r="CYM61" s="26"/>
      <c r="CYN61" s="26"/>
      <c r="CYO61" s="26"/>
      <c r="CYP61" s="26"/>
      <c r="CYQ61" s="26"/>
      <c r="CYR61" s="26"/>
      <c r="CYS61" s="26"/>
      <c r="CYT61" s="26"/>
      <c r="CYU61" s="26"/>
      <c r="CYV61" s="26"/>
      <c r="CYW61" s="26"/>
      <c r="CYX61" s="26"/>
      <c r="CYY61" s="26"/>
      <c r="CYZ61" s="26"/>
      <c r="CZA61" s="26"/>
      <c r="CZB61" s="26"/>
      <c r="CZC61" s="26"/>
      <c r="CZD61" s="26"/>
      <c r="CZE61" s="26"/>
      <c r="CZF61" s="26"/>
      <c r="CZG61" s="26"/>
      <c r="CZH61" s="26"/>
      <c r="CZI61" s="26"/>
      <c r="CZJ61" s="26"/>
      <c r="CZK61" s="26"/>
      <c r="CZL61" s="26"/>
      <c r="CZM61" s="26"/>
      <c r="CZN61" s="26"/>
      <c r="CZO61" s="26"/>
      <c r="CZP61" s="26"/>
      <c r="CZQ61" s="26"/>
      <c r="CZR61" s="26"/>
      <c r="CZS61" s="26"/>
      <c r="CZT61" s="26"/>
      <c r="CZU61" s="26"/>
      <c r="CZV61" s="26"/>
      <c r="CZW61" s="26"/>
      <c r="CZX61" s="26"/>
      <c r="CZY61" s="26"/>
      <c r="CZZ61" s="26"/>
      <c r="DAA61" s="26"/>
      <c r="DAB61" s="26"/>
      <c r="DAC61" s="26"/>
      <c r="DAD61" s="26"/>
      <c r="DAE61" s="26"/>
      <c r="DAF61" s="26"/>
      <c r="DAG61" s="26"/>
      <c r="DAH61" s="26"/>
      <c r="DAI61" s="26"/>
      <c r="DAJ61" s="26"/>
      <c r="DAK61" s="26"/>
      <c r="DAL61" s="26"/>
      <c r="DAM61" s="26"/>
      <c r="DAN61" s="26"/>
      <c r="DAO61" s="26"/>
      <c r="DAP61" s="26"/>
      <c r="DAQ61" s="26"/>
      <c r="DAR61" s="26"/>
      <c r="DAS61" s="26"/>
      <c r="DAT61" s="26"/>
      <c r="DAU61" s="26"/>
      <c r="DAV61" s="26"/>
      <c r="DAW61" s="26"/>
      <c r="DAX61" s="26"/>
      <c r="DAY61" s="26"/>
      <c r="DAZ61" s="26"/>
      <c r="DBA61" s="26"/>
      <c r="DBB61" s="26"/>
      <c r="DBC61" s="26"/>
      <c r="DBD61" s="26"/>
      <c r="DBE61" s="26"/>
      <c r="DBF61" s="26"/>
      <c r="DBG61" s="26"/>
      <c r="DBH61" s="26"/>
      <c r="DBI61" s="26"/>
      <c r="DBJ61" s="26"/>
      <c r="DBK61" s="26"/>
      <c r="DBL61" s="26"/>
      <c r="DBM61" s="26"/>
      <c r="DBN61" s="26"/>
      <c r="DBO61" s="26"/>
      <c r="DBP61" s="26"/>
      <c r="DBQ61" s="26"/>
      <c r="DBR61" s="26"/>
      <c r="DBS61" s="26"/>
      <c r="DBT61" s="26"/>
      <c r="DBU61" s="26"/>
      <c r="DBV61" s="26"/>
      <c r="DBW61" s="26"/>
      <c r="DBX61" s="26"/>
      <c r="DBY61" s="26"/>
      <c r="DBZ61" s="26"/>
      <c r="DCA61" s="26"/>
      <c r="DCB61" s="26"/>
      <c r="DCC61" s="26"/>
      <c r="DCD61" s="26"/>
      <c r="DCE61" s="26"/>
      <c r="DCF61" s="26"/>
      <c r="DCG61" s="26"/>
      <c r="DCH61" s="26"/>
      <c r="DCI61" s="26"/>
      <c r="DCJ61" s="26"/>
      <c r="DCK61" s="26"/>
      <c r="DCL61" s="26"/>
      <c r="DCM61" s="26"/>
      <c r="DCN61" s="26"/>
      <c r="DCO61" s="26"/>
      <c r="DCP61" s="26"/>
      <c r="DCQ61" s="26"/>
      <c r="DCR61" s="26"/>
      <c r="DCS61" s="26"/>
      <c r="DCT61" s="26"/>
      <c r="DCU61" s="26"/>
      <c r="DCV61" s="26"/>
      <c r="DCW61" s="26"/>
      <c r="DCX61" s="26"/>
      <c r="DCY61" s="26"/>
      <c r="DCZ61" s="26"/>
      <c r="DDA61" s="26"/>
      <c r="DDB61" s="26"/>
      <c r="DDC61" s="26"/>
      <c r="DDD61" s="26"/>
      <c r="DDE61" s="26"/>
      <c r="DDF61" s="26"/>
      <c r="DDG61" s="26"/>
      <c r="DDH61" s="26"/>
      <c r="DDI61" s="26"/>
      <c r="DDJ61" s="26"/>
      <c r="DDK61" s="26"/>
      <c r="DDL61" s="26"/>
      <c r="DDM61" s="26"/>
      <c r="DDN61" s="26"/>
      <c r="DDO61" s="26"/>
      <c r="DDP61" s="26"/>
      <c r="DDQ61" s="26"/>
      <c r="DDR61" s="26"/>
      <c r="DDS61" s="26"/>
      <c r="DDT61" s="26"/>
      <c r="DDU61" s="26"/>
      <c r="DDV61" s="26"/>
      <c r="DDW61" s="26"/>
      <c r="DDX61" s="26"/>
      <c r="DDY61" s="26"/>
      <c r="DDZ61" s="26"/>
      <c r="DEA61" s="26"/>
      <c r="DEB61" s="26"/>
      <c r="DEC61" s="26"/>
      <c r="DED61" s="26"/>
      <c r="DEE61" s="26"/>
      <c r="DEF61" s="26"/>
      <c r="DEG61" s="26"/>
      <c r="DEH61" s="26"/>
      <c r="DEI61" s="26"/>
      <c r="DEJ61" s="26"/>
      <c r="DEK61" s="26"/>
      <c r="DEL61" s="26"/>
      <c r="DEM61" s="26"/>
      <c r="DEN61" s="26"/>
      <c r="DEO61" s="26"/>
      <c r="DEP61" s="26"/>
      <c r="DEQ61" s="26"/>
      <c r="DER61" s="26"/>
      <c r="DES61" s="26"/>
      <c r="DET61" s="26"/>
      <c r="DEU61" s="26"/>
      <c r="DEV61" s="26"/>
      <c r="DEW61" s="26"/>
      <c r="DEX61" s="26"/>
      <c r="DEY61" s="26"/>
      <c r="DEZ61" s="26"/>
      <c r="DFA61" s="26"/>
      <c r="DFB61" s="26"/>
      <c r="DFC61" s="26"/>
      <c r="DFD61" s="26"/>
      <c r="DFE61" s="26"/>
      <c r="DFF61" s="26"/>
      <c r="DFG61" s="26"/>
      <c r="DFH61" s="26"/>
      <c r="DFI61" s="26"/>
      <c r="DFJ61" s="26"/>
      <c r="DFK61" s="26"/>
      <c r="DFL61" s="26"/>
      <c r="DFM61" s="26"/>
      <c r="DFN61" s="26"/>
      <c r="DFO61" s="26"/>
      <c r="DFP61" s="26"/>
      <c r="DFQ61" s="26"/>
      <c r="DFR61" s="26"/>
      <c r="DFS61" s="26"/>
      <c r="DFT61" s="26"/>
      <c r="DFU61" s="26"/>
      <c r="DFV61" s="26"/>
      <c r="DFW61" s="26"/>
      <c r="DFX61" s="26"/>
      <c r="DFY61" s="26"/>
      <c r="DFZ61" s="26"/>
      <c r="DGA61" s="26"/>
      <c r="DGB61" s="26"/>
      <c r="DGC61" s="26"/>
      <c r="DGD61" s="26"/>
      <c r="DGE61" s="26"/>
      <c r="DGF61" s="26"/>
      <c r="DGG61" s="26"/>
      <c r="DGH61" s="26"/>
      <c r="DGI61" s="26"/>
      <c r="DGJ61" s="26"/>
      <c r="DGK61" s="26"/>
      <c r="DGL61" s="26"/>
      <c r="DGM61" s="26"/>
      <c r="DGN61" s="26"/>
      <c r="DGO61" s="26"/>
      <c r="DGP61" s="26"/>
      <c r="DGQ61" s="26"/>
      <c r="DGR61" s="26"/>
      <c r="DGS61" s="26"/>
      <c r="DGT61" s="26"/>
      <c r="DGU61" s="26"/>
      <c r="DGV61" s="26"/>
      <c r="DGW61" s="26"/>
      <c r="DGX61" s="26"/>
      <c r="DGY61" s="26"/>
      <c r="DGZ61" s="26"/>
      <c r="DHA61" s="26"/>
      <c r="DHB61" s="26"/>
      <c r="DHC61" s="26"/>
      <c r="DHD61" s="26"/>
      <c r="DHE61" s="26"/>
      <c r="DHF61" s="26"/>
      <c r="DHG61" s="26"/>
      <c r="DHH61" s="26"/>
      <c r="DHI61" s="26"/>
      <c r="DHJ61" s="26"/>
      <c r="DHK61" s="26"/>
      <c r="DHL61" s="26"/>
      <c r="DHM61" s="26"/>
      <c r="DHN61" s="26"/>
      <c r="DHO61" s="26"/>
      <c r="DHP61" s="26"/>
      <c r="DHQ61" s="26"/>
      <c r="DHR61" s="26"/>
      <c r="DHS61" s="26"/>
      <c r="DHT61" s="26"/>
      <c r="DHU61" s="26"/>
      <c r="DHV61" s="26"/>
      <c r="DHW61" s="26"/>
      <c r="DHX61" s="26"/>
      <c r="DHY61" s="26"/>
      <c r="DHZ61" s="26"/>
      <c r="DIA61" s="26"/>
      <c r="DIB61" s="26"/>
      <c r="DIC61" s="26"/>
      <c r="DID61" s="26"/>
      <c r="DIE61" s="26"/>
      <c r="DIF61" s="26"/>
      <c r="DIG61" s="26"/>
      <c r="DIH61" s="26"/>
      <c r="DII61" s="26"/>
      <c r="DIJ61" s="26"/>
      <c r="DIK61" s="26"/>
      <c r="DIL61" s="26"/>
      <c r="DIM61" s="26"/>
      <c r="DIN61" s="26"/>
      <c r="DIO61" s="26"/>
      <c r="DIP61" s="26"/>
      <c r="DIQ61" s="26"/>
      <c r="DIR61" s="26"/>
      <c r="DIS61" s="26"/>
      <c r="DIT61" s="26"/>
      <c r="DIU61" s="26"/>
      <c r="DIV61" s="26"/>
      <c r="DIW61" s="26"/>
      <c r="DIX61" s="26"/>
      <c r="DIY61" s="26"/>
      <c r="DIZ61" s="26"/>
      <c r="DJA61" s="26"/>
      <c r="DJB61" s="26"/>
      <c r="DJC61" s="26"/>
      <c r="DJD61" s="26"/>
      <c r="DJE61" s="26"/>
      <c r="DJF61" s="26"/>
      <c r="DJG61" s="26"/>
      <c r="DJH61" s="26"/>
      <c r="DJI61" s="26"/>
      <c r="DJJ61" s="26"/>
      <c r="DJK61" s="26"/>
      <c r="DJL61" s="26"/>
      <c r="DJM61" s="26"/>
      <c r="DJN61" s="26"/>
      <c r="DJO61" s="26"/>
      <c r="DJP61" s="26"/>
      <c r="DJQ61" s="26"/>
      <c r="DJR61" s="26"/>
      <c r="DJS61" s="26"/>
      <c r="DJT61" s="26"/>
      <c r="DJU61" s="26"/>
      <c r="DJV61" s="26"/>
      <c r="DJW61" s="26"/>
      <c r="DJX61" s="26"/>
      <c r="DJY61" s="26"/>
      <c r="DJZ61" s="26"/>
      <c r="DKA61" s="26"/>
      <c r="DKB61" s="26"/>
      <c r="DKC61" s="26"/>
      <c r="DKD61" s="26"/>
      <c r="DKE61" s="26"/>
      <c r="DKF61" s="26"/>
      <c r="DKG61" s="26"/>
      <c r="DKH61" s="26"/>
      <c r="DKI61" s="26"/>
      <c r="DKJ61" s="26"/>
      <c r="DKK61" s="26"/>
      <c r="DKL61" s="26"/>
      <c r="DKM61" s="26"/>
      <c r="DKN61" s="26"/>
      <c r="DKO61" s="26"/>
      <c r="DKP61" s="26"/>
      <c r="DKQ61" s="26"/>
      <c r="DKR61" s="26"/>
      <c r="DKS61" s="26"/>
      <c r="DKT61" s="26"/>
      <c r="DKU61" s="26"/>
      <c r="DKV61" s="26"/>
      <c r="DKW61" s="26"/>
      <c r="DKX61" s="26"/>
      <c r="DKY61" s="26"/>
      <c r="DKZ61" s="26"/>
      <c r="DLA61" s="26"/>
      <c r="DLB61" s="26"/>
      <c r="DLC61" s="26"/>
      <c r="DLD61" s="26"/>
      <c r="DLE61" s="26"/>
      <c r="DLF61" s="26"/>
      <c r="DLG61" s="26"/>
      <c r="DLH61" s="26"/>
      <c r="DLI61" s="26"/>
      <c r="DLJ61" s="26"/>
      <c r="DLK61" s="26"/>
      <c r="DLL61" s="26"/>
      <c r="DLM61" s="26"/>
      <c r="DLN61" s="26"/>
      <c r="DLO61" s="26"/>
      <c r="DLP61" s="26"/>
      <c r="DLQ61" s="26"/>
      <c r="DLR61" s="26"/>
      <c r="DLS61" s="26"/>
      <c r="DLT61" s="26"/>
      <c r="DLU61" s="26"/>
      <c r="DLV61" s="26"/>
      <c r="DLW61" s="26"/>
      <c r="DLX61" s="26"/>
      <c r="DLY61" s="26"/>
      <c r="DLZ61" s="26"/>
      <c r="DMA61" s="26"/>
      <c r="DMB61" s="26"/>
      <c r="DMC61" s="26"/>
      <c r="DMD61" s="26"/>
      <c r="DME61" s="26"/>
      <c r="DMF61" s="26"/>
      <c r="DMG61" s="26"/>
      <c r="DMH61" s="26"/>
      <c r="DMI61" s="26"/>
      <c r="DMJ61" s="26"/>
      <c r="DMK61" s="26"/>
      <c r="DML61" s="26"/>
      <c r="DMM61" s="26"/>
      <c r="DMN61" s="26"/>
      <c r="DMO61" s="26"/>
      <c r="DMP61" s="26"/>
      <c r="DMQ61" s="26"/>
      <c r="DMR61" s="26"/>
      <c r="DMS61" s="26"/>
      <c r="DMT61" s="26"/>
      <c r="DMU61" s="26"/>
      <c r="DMV61" s="26"/>
      <c r="DMW61" s="26"/>
      <c r="DMX61" s="26"/>
      <c r="DMY61" s="26"/>
      <c r="DMZ61" s="26"/>
      <c r="DNA61" s="26"/>
      <c r="DNB61" s="26"/>
      <c r="DNC61" s="26"/>
      <c r="DND61" s="26"/>
      <c r="DNE61" s="26"/>
      <c r="DNF61" s="26"/>
      <c r="DNG61" s="26"/>
      <c r="DNH61" s="26"/>
      <c r="DNI61" s="26"/>
      <c r="DNJ61" s="26"/>
      <c r="DNK61" s="26"/>
      <c r="DNL61" s="26"/>
      <c r="DNM61" s="26"/>
      <c r="DNN61" s="26"/>
      <c r="DNO61" s="26"/>
      <c r="DNP61" s="26"/>
      <c r="DNQ61" s="26"/>
      <c r="DNR61" s="26"/>
      <c r="DNS61" s="26"/>
      <c r="DNT61" s="26"/>
      <c r="DNU61" s="26"/>
      <c r="DNV61" s="26"/>
      <c r="DNW61" s="26"/>
      <c r="DNX61" s="26"/>
      <c r="DNY61" s="26"/>
      <c r="DNZ61" s="26"/>
      <c r="DOA61" s="26"/>
      <c r="DOB61" s="26"/>
      <c r="DOC61" s="26"/>
      <c r="DOD61" s="26"/>
      <c r="DOE61" s="26"/>
      <c r="DOF61" s="26"/>
      <c r="DOG61" s="26"/>
      <c r="DOH61" s="26"/>
      <c r="DOI61" s="26"/>
      <c r="DOJ61" s="26"/>
      <c r="DOK61" s="26"/>
      <c r="DOL61" s="26"/>
      <c r="DOM61" s="26"/>
      <c r="DON61" s="26"/>
      <c r="DOO61" s="26"/>
      <c r="DOP61" s="26"/>
      <c r="DOQ61" s="26"/>
      <c r="DOR61" s="26"/>
      <c r="DOS61" s="26"/>
      <c r="DOT61" s="26"/>
      <c r="DOU61" s="26"/>
      <c r="DOV61" s="26"/>
      <c r="DOW61" s="26"/>
      <c r="DOX61" s="26"/>
      <c r="DOY61" s="26"/>
      <c r="DOZ61" s="26"/>
      <c r="DPA61" s="26"/>
      <c r="DPB61" s="26"/>
      <c r="DPC61" s="26"/>
      <c r="DPD61" s="26"/>
      <c r="DPE61" s="26"/>
      <c r="DPF61" s="26"/>
      <c r="DPG61" s="26"/>
      <c r="DPH61" s="26"/>
      <c r="DPI61" s="26"/>
      <c r="DPJ61" s="26"/>
      <c r="DPK61" s="26"/>
      <c r="DPL61" s="26"/>
      <c r="DPM61" s="26"/>
      <c r="DPN61" s="26"/>
      <c r="DPO61" s="26"/>
      <c r="DPP61" s="26"/>
      <c r="DPQ61" s="26"/>
      <c r="DPR61" s="26"/>
      <c r="DPS61" s="26"/>
      <c r="DPT61" s="26"/>
      <c r="DPU61" s="26"/>
      <c r="DPV61" s="26"/>
      <c r="DPW61" s="26"/>
      <c r="DPX61" s="26"/>
      <c r="DPY61" s="26"/>
      <c r="DPZ61" s="26"/>
      <c r="DQA61" s="26"/>
      <c r="DQB61" s="26"/>
      <c r="DQC61" s="26"/>
      <c r="DQD61" s="26"/>
      <c r="DQE61" s="26"/>
      <c r="DQF61" s="26"/>
      <c r="DQG61" s="26"/>
      <c r="DQH61" s="26"/>
      <c r="DQI61" s="26"/>
      <c r="DQJ61" s="26"/>
      <c r="DQK61" s="26"/>
      <c r="DQL61" s="26"/>
      <c r="DQM61" s="26"/>
      <c r="DQN61" s="26"/>
      <c r="DQO61" s="26"/>
      <c r="DQP61" s="26"/>
      <c r="DQQ61" s="26"/>
      <c r="DQR61" s="26"/>
      <c r="DQS61" s="26"/>
      <c r="DQT61" s="26"/>
      <c r="DQU61" s="26"/>
      <c r="DQV61" s="26"/>
      <c r="DQW61" s="26"/>
      <c r="DQX61" s="26"/>
      <c r="DQY61" s="26"/>
      <c r="DQZ61" s="26"/>
      <c r="DRA61" s="26"/>
      <c r="DRB61" s="26"/>
      <c r="DRC61" s="26"/>
      <c r="DRD61" s="26"/>
      <c r="DRE61" s="26"/>
      <c r="DRF61" s="26"/>
      <c r="DRG61" s="26"/>
      <c r="DRH61" s="26"/>
      <c r="DRI61" s="26"/>
      <c r="DRJ61" s="26"/>
      <c r="DRK61" s="26"/>
      <c r="DRL61" s="26"/>
      <c r="DRM61" s="26"/>
      <c r="DRN61" s="26"/>
      <c r="DRO61" s="26"/>
      <c r="DRP61" s="26"/>
      <c r="DRQ61" s="26"/>
      <c r="DRR61" s="26"/>
      <c r="DRS61" s="26"/>
      <c r="DRT61" s="26"/>
      <c r="DRU61" s="26"/>
      <c r="DRV61" s="26"/>
      <c r="DRW61" s="26"/>
      <c r="DRX61" s="26"/>
      <c r="DRY61" s="26"/>
      <c r="DRZ61" s="26"/>
      <c r="DSA61" s="26"/>
      <c r="DSB61" s="26"/>
      <c r="DSC61" s="26"/>
      <c r="DSD61" s="26"/>
      <c r="DSE61" s="26"/>
      <c r="DSF61" s="26"/>
      <c r="DSG61" s="26"/>
      <c r="DSH61" s="26"/>
      <c r="DSI61" s="26"/>
      <c r="DSJ61" s="26"/>
      <c r="DSK61" s="26"/>
      <c r="DSL61" s="26"/>
      <c r="DSM61" s="26"/>
      <c r="DSN61" s="26"/>
      <c r="DSO61" s="26"/>
      <c r="DSP61" s="26"/>
      <c r="DSQ61" s="26"/>
      <c r="DSR61" s="26"/>
      <c r="DSS61" s="26"/>
      <c r="DST61" s="26"/>
      <c r="DSU61" s="26"/>
      <c r="DSV61" s="26"/>
      <c r="DSW61" s="26"/>
      <c r="DSX61" s="26"/>
      <c r="DSY61" s="26"/>
      <c r="DSZ61" s="26"/>
      <c r="DTA61" s="26"/>
      <c r="DTB61" s="26"/>
      <c r="DTC61" s="26"/>
      <c r="DTD61" s="26"/>
      <c r="DTE61" s="26"/>
      <c r="DTF61" s="26"/>
      <c r="DTG61" s="26"/>
      <c r="DTH61" s="26"/>
      <c r="DTI61" s="26"/>
      <c r="DTJ61" s="26"/>
      <c r="DTK61" s="26"/>
      <c r="DTL61" s="26"/>
      <c r="DTM61" s="26"/>
      <c r="DTN61" s="26"/>
      <c r="DTO61" s="26"/>
      <c r="DTP61" s="26"/>
      <c r="DTQ61" s="26"/>
      <c r="DTR61" s="26"/>
      <c r="DTS61" s="26"/>
      <c r="DTT61" s="26"/>
      <c r="DTU61" s="26"/>
      <c r="DTV61" s="26"/>
      <c r="DTW61" s="26"/>
      <c r="DTX61" s="26"/>
      <c r="DTY61" s="26"/>
      <c r="DTZ61" s="26"/>
      <c r="DUA61" s="26"/>
      <c r="DUB61" s="26"/>
      <c r="DUC61" s="26"/>
      <c r="DUD61" s="26"/>
      <c r="DUE61" s="26"/>
      <c r="DUF61" s="26"/>
      <c r="DUG61" s="26"/>
      <c r="DUH61" s="26"/>
      <c r="DUI61" s="26"/>
      <c r="DUJ61" s="26"/>
      <c r="DUK61" s="26"/>
      <c r="DUL61" s="26"/>
      <c r="DUM61" s="26"/>
      <c r="DUN61" s="26"/>
      <c r="DUO61" s="26"/>
      <c r="DUP61" s="26"/>
      <c r="DUQ61" s="26"/>
      <c r="DUR61" s="26"/>
      <c r="DUS61" s="26"/>
      <c r="DUT61" s="26"/>
      <c r="DUU61" s="26"/>
      <c r="DUV61" s="26"/>
      <c r="DUW61" s="26"/>
      <c r="DUX61" s="26"/>
      <c r="DUY61" s="26"/>
      <c r="DUZ61" s="26"/>
      <c r="DVA61" s="26"/>
      <c r="DVB61" s="26"/>
      <c r="DVC61" s="26"/>
      <c r="DVD61" s="26"/>
      <c r="DVE61" s="26"/>
      <c r="DVF61" s="26"/>
      <c r="DVG61" s="26"/>
      <c r="DVH61" s="26"/>
      <c r="DVI61" s="26"/>
      <c r="DVJ61" s="26"/>
      <c r="DVK61" s="26"/>
      <c r="DVL61" s="26"/>
      <c r="DVM61" s="26"/>
      <c r="DVN61" s="26"/>
      <c r="DVO61" s="26"/>
      <c r="DVP61" s="26"/>
      <c r="DVQ61" s="26"/>
      <c r="DVR61" s="26"/>
      <c r="DVS61" s="26"/>
      <c r="DVT61" s="26"/>
      <c r="DVU61" s="26"/>
      <c r="DVV61" s="26"/>
      <c r="DVW61" s="26"/>
      <c r="DVX61" s="26"/>
      <c r="DVY61" s="26"/>
      <c r="DVZ61" s="26"/>
      <c r="DWA61" s="26"/>
      <c r="DWB61" s="26"/>
      <c r="DWC61" s="26"/>
      <c r="DWD61" s="26"/>
      <c r="DWE61" s="26"/>
      <c r="DWF61" s="26"/>
      <c r="DWG61" s="26"/>
      <c r="DWH61" s="26"/>
      <c r="DWI61" s="26"/>
      <c r="DWJ61" s="26"/>
      <c r="DWK61" s="26"/>
      <c r="DWL61" s="26"/>
      <c r="DWM61" s="26"/>
      <c r="DWN61" s="26"/>
      <c r="DWO61" s="26"/>
      <c r="DWP61" s="26"/>
      <c r="DWQ61" s="26"/>
      <c r="DWR61" s="26"/>
      <c r="DWS61" s="26"/>
      <c r="DWT61" s="26"/>
      <c r="DWU61" s="26"/>
      <c r="DWV61" s="26"/>
      <c r="DWW61" s="26"/>
      <c r="DWX61" s="26"/>
      <c r="DWY61" s="26"/>
      <c r="DWZ61" s="26"/>
      <c r="DXA61" s="26"/>
      <c r="DXB61" s="26"/>
      <c r="DXC61" s="26"/>
      <c r="DXD61" s="26"/>
      <c r="DXE61" s="26"/>
      <c r="DXF61" s="26"/>
      <c r="DXG61" s="26"/>
      <c r="DXH61" s="26"/>
      <c r="DXI61" s="26"/>
      <c r="DXJ61" s="26"/>
      <c r="DXK61" s="26"/>
      <c r="DXL61" s="26"/>
      <c r="DXM61" s="26"/>
      <c r="DXN61" s="26"/>
      <c r="DXO61" s="26"/>
      <c r="DXP61" s="26"/>
      <c r="DXQ61" s="26"/>
      <c r="DXR61" s="26"/>
      <c r="DXS61" s="26"/>
      <c r="DXT61" s="26"/>
      <c r="DXU61" s="26"/>
      <c r="DXV61" s="26"/>
      <c r="DXW61" s="26"/>
      <c r="DXX61" s="26"/>
      <c r="DXY61" s="26"/>
      <c r="DXZ61" s="26"/>
      <c r="DYA61" s="26"/>
      <c r="DYB61" s="26"/>
      <c r="DYC61" s="26"/>
      <c r="DYD61" s="26"/>
      <c r="DYE61" s="26"/>
      <c r="DYF61" s="26"/>
      <c r="DYG61" s="26"/>
      <c r="DYH61" s="26"/>
      <c r="DYI61" s="26"/>
      <c r="DYJ61" s="26"/>
      <c r="DYK61" s="26"/>
      <c r="DYL61" s="26"/>
      <c r="DYM61" s="26"/>
      <c r="DYN61" s="26"/>
      <c r="DYO61" s="26"/>
      <c r="DYP61" s="26"/>
      <c r="DYQ61" s="26"/>
      <c r="DYR61" s="26"/>
      <c r="DYS61" s="26"/>
      <c r="DYT61" s="26"/>
      <c r="DYU61" s="26"/>
      <c r="DYV61" s="26"/>
      <c r="DYW61" s="26"/>
      <c r="DYX61" s="26"/>
      <c r="DYY61" s="26"/>
      <c r="DYZ61" s="26"/>
      <c r="DZA61" s="26"/>
      <c r="DZB61" s="26"/>
      <c r="DZC61" s="26"/>
      <c r="DZD61" s="26"/>
      <c r="DZE61" s="26"/>
      <c r="DZF61" s="26"/>
      <c r="DZG61" s="26"/>
      <c r="DZH61" s="26"/>
      <c r="DZI61" s="26"/>
      <c r="DZJ61" s="26"/>
      <c r="DZK61" s="26"/>
      <c r="DZL61" s="26"/>
      <c r="DZM61" s="26"/>
      <c r="DZN61" s="26"/>
      <c r="DZO61" s="26"/>
      <c r="DZP61" s="26"/>
      <c r="DZQ61" s="26"/>
      <c r="DZR61" s="26"/>
      <c r="DZS61" s="26"/>
      <c r="DZT61" s="26"/>
      <c r="DZU61" s="26"/>
      <c r="DZV61" s="26"/>
      <c r="DZW61" s="26"/>
      <c r="DZX61" s="26"/>
      <c r="DZY61" s="26"/>
      <c r="DZZ61" s="26"/>
      <c r="EAA61" s="26"/>
      <c r="EAB61" s="26"/>
      <c r="EAC61" s="26"/>
      <c r="EAD61" s="26"/>
      <c r="EAE61" s="26"/>
      <c r="EAF61" s="26"/>
      <c r="EAG61" s="26"/>
      <c r="EAH61" s="26"/>
      <c r="EAI61" s="26"/>
      <c r="EAJ61" s="26"/>
      <c r="EAK61" s="26"/>
      <c r="EAL61" s="26"/>
      <c r="EAM61" s="26"/>
      <c r="EAN61" s="26"/>
      <c r="EAO61" s="26"/>
      <c r="EAP61" s="26"/>
      <c r="EAQ61" s="26"/>
      <c r="EAR61" s="26"/>
      <c r="EAS61" s="26"/>
      <c r="EAT61" s="26"/>
      <c r="EAU61" s="26"/>
      <c r="EAV61" s="26"/>
      <c r="EAW61" s="26"/>
      <c r="EAX61" s="26"/>
      <c r="EAY61" s="26"/>
      <c r="EAZ61" s="26"/>
      <c r="EBA61" s="26"/>
      <c r="EBB61" s="26"/>
      <c r="EBC61" s="26"/>
      <c r="EBD61" s="26"/>
      <c r="EBE61" s="26"/>
      <c r="EBF61" s="26"/>
      <c r="EBG61" s="26"/>
      <c r="EBH61" s="26"/>
      <c r="EBI61" s="26"/>
      <c r="EBJ61" s="26"/>
      <c r="EBK61" s="26"/>
      <c r="EBL61" s="26"/>
      <c r="EBM61" s="26"/>
      <c r="EBN61" s="26"/>
      <c r="EBO61" s="26"/>
      <c r="EBP61" s="26"/>
      <c r="EBQ61" s="26"/>
      <c r="EBR61" s="26"/>
      <c r="EBS61" s="26"/>
      <c r="EBT61" s="26"/>
      <c r="EBU61" s="26"/>
      <c r="EBV61" s="26"/>
      <c r="EBW61" s="26"/>
      <c r="EBX61" s="26"/>
      <c r="EBY61" s="26"/>
      <c r="EBZ61" s="26"/>
      <c r="ECA61" s="26"/>
      <c r="ECB61" s="26"/>
      <c r="ECC61" s="26"/>
      <c r="ECD61" s="26"/>
      <c r="ECE61" s="26"/>
      <c r="ECF61" s="26"/>
      <c r="ECG61" s="26"/>
      <c r="ECH61" s="26"/>
      <c r="ECI61" s="26"/>
      <c r="ECJ61" s="26"/>
      <c r="ECK61" s="26"/>
      <c r="ECL61" s="26"/>
      <c r="ECM61" s="26"/>
      <c r="ECN61" s="26"/>
      <c r="ECO61" s="26"/>
      <c r="ECP61" s="26"/>
      <c r="ECQ61" s="26"/>
      <c r="ECR61" s="26"/>
      <c r="ECS61" s="26"/>
      <c r="ECT61" s="26"/>
      <c r="ECU61" s="26"/>
      <c r="ECV61" s="26"/>
      <c r="ECW61" s="26"/>
      <c r="ECX61" s="26"/>
      <c r="ECY61" s="26"/>
      <c r="ECZ61" s="26"/>
      <c r="EDA61" s="26"/>
      <c r="EDB61" s="26"/>
      <c r="EDC61" s="26"/>
      <c r="EDD61" s="26"/>
      <c r="EDE61" s="26"/>
      <c r="EDF61" s="26"/>
      <c r="EDG61" s="26"/>
      <c r="EDH61" s="26"/>
      <c r="EDI61" s="26"/>
      <c r="EDJ61" s="26"/>
      <c r="EDK61" s="26"/>
      <c r="EDL61" s="26"/>
      <c r="EDM61" s="26"/>
      <c r="EDN61" s="26"/>
      <c r="EDO61" s="26"/>
      <c r="EDP61" s="26"/>
      <c r="EDQ61" s="26"/>
      <c r="EDR61" s="26"/>
      <c r="EDS61" s="26"/>
      <c r="EDT61" s="26"/>
      <c r="EDU61" s="26"/>
      <c r="EDV61" s="26"/>
      <c r="EDW61" s="26"/>
      <c r="EDX61" s="26"/>
      <c r="EDY61" s="26"/>
      <c r="EDZ61" s="26"/>
      <c r="EEA61" s="26"/>
      <c r="EEB61" s="26"/>
      <c r="EEC61" s="26"/>
      <c r="EED61" s="26"/>
      <c r="EEE61" s="26"/>
      <c r="EEF61" s="26"/>
      <c r="EEG61" s="26"/>
      <c r="EEH61" s="26"/>
      <c r="EEI61" s="26"/>
      <c r="EEJ61" s="26"/>
      <c r="EEK61" s="26"/>
      <c r="EEL61" s="26"/>
      <c r="EEM61" s="26"/>
      <c r="EEN61" s="26"/>
      <c r="EEO61" s="26"/>
      <c r="EEP61" s="26"/>
      <c r="EEQ61" s="26"/>
      <c r="EER61" s="26"/>
      <c r="EES61" s="26"/>
      <c r="EET61" s="26"/>
      <c r="EEU61" s="26"/>
      <c r="EEV61" s="26"/>
      <c r="EEW61" s="26"/>
      <c r="EEX61" s="26"/>
      <c r="EEY61" s="26"/>
      <c r="EEZ61" s="26"/>
      <c r="EFA61" s="26"/>
      <c r="EFB61" s="26"/>
      <c r="EFC61" s="26"/>
      <c r="EFD61" s="26"/>
      <c r="EFE61" s="26"/>
      <c r="EFF61" s="26"/>
      <c r="EFG61" s="26"/>
      <c r="EFH61" s="26"/>
      <c r="EFI61" s="26"/>
      <c r="EFJ61" s="26"/>
      <c r="EFK61" s="26"/>
      <c r="EFL61" s="26"/>
      <c r="EFM61" s="26"/>
      <c r="EFN61" s="26"/>
      <c r="EFO61" s="26"/>
      <c r="EFP61" s="26"/>
      <c r="EFQ61" s="26"/>
      <c r="EFR61" s="26"/>
      <c r="EFS61" s="26"/>
      <c r="EFT61" s="26"/>
      <c r="EFU61" s="26"/>
      <c r="EFV61" s="26"/>
      <c r="EFW61" s="26"/>
      <c r="EFX61" s="26"/>
      <c r="EFY61" s="26"/>
      <c r="EFZ61" s="26"/>
      <c r="EGA61" s="26"/>
      <c r="EGB61" s="26"/>
      <c r="EGC61" s="26"/>
      <c r="EGD61" s="26"/>
      <c r="EGE61" s="26"/>
      <c r="EGF61" s="26"/>
      <c r="EGG61" s="26"/>
      <c r="EGH61" s="26"/>
      <c r="EGI61" s="26"/>
      <c r="EGJ61" s="26"/>
      <c r="EGK61" s="26"/>
      <c r="EGL61" s="26"/>
      <c r="EGM61" s="26"/>
      <c r="EGN61" s="26"/>
      <c r="EGO61" s="26"/>
      <c r="EGP61" s="26"/>
      <c r="EGQ61" s="26"/>
      <c r="EGR61" s="26"/>
      <c r="EGS61" s="26"/>
      <c r="EGT61" s="26"/>
      <c r="EGU61" s="26"/>
      <c r="EGV61" s="26"/>
      <c r="EGW61" s="26"/>
      <c r="EGX61" s="26"/>
      <c r="EGY61" s="26"/>
      <c r="EGZ61" s="26"/>
      <c r="EHA61" s="26"/>
      <c r="EHB61" s="26"/>
      <c r="EHC61" s="26"/>
      <c r="EHD61" s="26"/>
      <c r="EHE61" s="26"/>
      <c r="EHF61" s="26"/>
      <c r="EHG61" s="26"/>
      <c r="EHH61" s="26"/>
      <c r="EHI61" s="26"/>
      <c r="EHJ61" s="26"/>
      <c r="EHK61" s="26"/>
      <c r="EHL61" s="26"/>
      <c r="EHM61" s="26"/>
      <c r="EHN61" s="26"/>
      <c r="EHO61" s="26"/>
      <c r="EHP61" s="26"/>
      <c r="EHQ61" s="26"/>
      <c r="EHR61" s="26"/>
      <c r="EHS61" s="26"/>
      <c r="EHT61" s="26"/>
      <c r="EHU61" s="26"/>
      <c r="EHV61" s="26"/>
      <c r="EHW61" s="26"/>
      <c r="EHX61" s="26"/>
      <c r="EHY61" s="26"/>
      <c r="EHZ61" s="26"/>
      <c r="EIA61" s="26"/>
      <c r="EIB61" s="26"/>
      <c r="EIC61" s="26"/>
      <c r="EID61" s="26"/>
      <c r="EIE61" s="26"/>
      <c r="EIF61" s="26"/>
      <c r="EIG61" s="26"/>
      <c r="EIH61" s="26"/>
      <c r="EII61" s="26"/>
      <c r="EIJ61" s="26"/>
      <c r="EIK61" s="26"/>
      <c r="EIL61" s="26"/>
      <c r="EIM61" s="26"/>
      <c r="EIN61" s="26"/>
      <c r="EIO61" s="26"/>
      <c r="EIP61" s="26"/>
      <c r="EIQ61" s="26"/>
      <c r="EIR61" s="26"/>
      <c r="EIS61" s="26"/>
      <c r="EIT61" s="26"/>
      <c r="EIU61" s="26"/>
      <c r="EIV61" s="26"/>
      <c r="EIW61" s="26"/>
      <c r="EIX61" s="26"/>
      <c r="EIY61" s="26"/>
      <c r="EIZ61" s="26"/>
      <c r="EJA61" s="26"/>
      <c r="EJB61" s="26"/>
      <c r="EJC61" s="26"/>
      <c r="EJD61" s="26"/>
      <c r="EJE61" s="26"/>
      <c r="EJF61" s="26"/>
      <c r="EJG61" s="26"/>
      <c r="EJH61" s="26"/>
      <c r="EJI61" s="26"/>
      <c r="EJJ61" s="26"/>
      <c r="EJK61" s="26"/>
      <c r="EJL61" s="26"/>
      <c r="EJM61" s="26"/>
      <c r="EJN61" s="26"/>
      <c r="EJO61" s="26"/>
      <c r="EJP61" s="26"/>
      <c r="EJQ61" s="26"/>
      <c r="EJR61" s="26"/>
      <c r="EJS61" s="26"/>
      <c r="EJT61" s="26"/>
      <c r="EJU61" s="26"/>
      <c r="EJV61" s="26"/>
      <c r="EJW61" s="26"/>
      <c r="EJX61" s="26"/>
      <c r="EJY61" s="26"/>
      <c r="EJZ61" s="26"/>
      <c r="EKA61" s="26"/>
      <c r="EKB61" s="26"/>
      <c r="EKC61" s="26"/>
      <c r="EKD61" s="26"/>
      <c r="EKE61" s="26"/>
      <c r="EKF61" s="26"/>
      <c r="EKG61" s="26"/>
      <c r="EKH61" s="26"/>
      <c r="EKI61" s="26"/>
      <c r="EKJ61" s="26"/>
      <c r="EKK61" s="26"/>
      <c r="EKL61" s="26"/>
      <c r="EKM61" s="26"/>
      <c r="EKN61" s="26"/>
      <c r="EKO61" s="26"/>
      <c r="EKP61" s="26"/>
      <c r="EKQ61" s="26"/>
      <c r="EKR61" s="26"/>
      <c r="EKS61" s="26"/>
      <c r="EKT61" s="26"/>
      <c r="EKU61" s="26"/>
      <c r="EKV61" s="26"/>
      <c r="EKW61" s="26"/>
      <c r="EKX61" s="26"/>
      <c r="EKY61" s="26"/>
      <c r="EKZ61" s="26"/>
      <c r="ELA61" s="26"/>
      <c r="ELB61" s="26"/>
      <c r="ELC61" s="26"/>
      <c r="ELD61" s="26"/>
      <c r="ELE61" s="26"/>
      <c r="ELF61" s="26"/>
      <c r="ELG61" s="26"/>
      <c r="ELH61" s="26"/>
      <c r="ELI61" s="26"/>
      <c r="ELJ61" s="26"/>
      <c r="ELK61" s="26"/>
      <c r="ELL61" s="26"/>
      <c r="ELM61" s="26"/>
      <c r="ELN61" s="26"/>
      <c r="ELO61" s="26"/>
      <c r="ELP61" s="26"/>
      <c r="ELQ61" s="26"/>
      <c r="ELR61" s="26"/>
      <c r="ELS61" s="26"/>
      <c r="ELT61" s="26"/>
      <c r="ELU61" s="26"/>
      <c r="ELV61" s="26"/>
      <c r="ELW61" s="26"/>
      <c r="ELX61" s="26"/>
      <c r="ELY61" s="26"/>
      <c r="ELZ61" s="26"/>
      <c r="EMA61" s="26"/>
      <c r="EMB61" s="26"/>
      <c r="EMC61" s="26"/>
      <c r="EMD61" s="26"/>
      <c r="EME61" s="26"/>
      <c r="EMF61" s="26"/>
      <c r="EMG61" s="26"/>
      <c r="EMH61" s="26"/>
      <c r="EMI61" s="26"/>
      <c r="EMJ61" s="26"/>
      <c r="EMK61" s="26"/>
      <c r="EML61" s="26"/>
      <c r="EMM61" s="26"/>
      <c r="EMN61" s="26"/>
      <c r="EMO61" s="26"/>
      <c r="EMP61" s="26"/>
      <c r="EMQ61" s="26"/>
      <c r="EMR61" s="26"/>
      <c r="EMS61" s="26"/>
      <c r="EMT61" s="26"/>
      <c r="EMU61" s="26"/>
      <c r="EMV61" s="26"/>
      <c r="EMW61" s="26"/>
      <c r="EMX61" s="26"/>
      <c r="EMY61" s="26"/>
      <c r="EMZ61" s="26"/>
      <c r="ENA61" s="26"/>
      <c r="ENB61" s="26"/>
      <c r="ENC61" s="26"/>
      <c r="END61" s="26"/>
      <c r="ENE61" s="26"/>
      <c r="ENF61" s="26"/>
      <c r="ENG61" s="26"/>
      <c r="ENH61" s="26"/>
      <c r="ENI61" s="26"/>
      <c r="ENJ61" s="26"/>
      <c r="ENK61" s="26"/>
      <c r="ENL61" s="26"/>
      <c r="ENM61" s="26"/>
      <c r="ENN61" s="26"/>
      <c r="ENO61" s="26"/>
      <c r="ENP61" s="26"/>
      <c r="ENQ61" s="26"/>
      <c r="ENR61" s="26"/>
      <c r="ENS61" s="26"/>
      <c r="ENT61" s="26"/>
      <c r="ENU61" s="26"/>
      <c r="ENV61" s="26"/>
      <c r="ENW61" s="26"/>
      <c r="ENX61" s="26"/>
      <c r="ENY61" s="26"/>
      <c r="ENZ61" s="26"/>
      <c r="EOA61" s="26"/>
      <c r="EOB61" s="26"/>
      <c r="EOC61" s="26"/>
      <c r="EOD61" s="26"/>
      <c r="EOE61" s="26"/>
      <c r="EOF61" s="26"/>
      <c r="EOG61" s="26"/>
      <c r="EOH61" s="26"/>
      <c r="EOI61" s="26"/>
      <c r="EOJ61" s="26"/>
      <c r="EOK61" s="26"/>
      <c r="EOL61" s="26"/>
      <c r="EOM61" s="26"/>
      <c r="EON61" s="26"/>
      <c r="EOO61" s="26"/>
      <c r="EOP61" s="26"/>
      <c r="EOQ61" s="26"/>
      <c r="EOR61" s="26"/>
      <c r="EOS61" s="26"/>
      <c r="EOT61" s="26"/>
      <c r="EOU61" s="26"/>
      <c r="EOV61" s="26"/>
      <c r="EOW61" s="26"/>
      <c r="EOX61" s="26"/>
      <c r="EOY61" s="26"/>
      <c r="EOZ61" s="26"/>
      <c r="EPA61" s="26"/>
      <c r="EPB61" s="26"/>
      <c r="EPC61" s="26"/>
      <c r="EPD61" s="26"/>
      <c r="EPE61" s="26"/>
      <c r="EPF61" s="26"/>
      <c r="EPG61" s="26"/>
      <c r="EPH61" s="26"/>
      <c r="EPI61" s="26"/>
      <c r="EPJ61" s="26"/>
      <c r="EPK61" s="26"/>
      <c r="EPL61" s="26"/>
      <c r="EPM61" s="26"/>
      <c r="EPN61" s="26"/>
      <c r="EPO61" s="26"/>
      <c r="EPP61" s="26"/>
      <c r="EPQ61" s="26"/>
      <c r="EPR61" s="26"/>
      <c r="EPS61" s="26"/>
      <c r="EPT61" s="26"/>
      <c r="EPU61" s="26"/>
      <c r="EPV61" s="26"/>
      <c r="EPW61" s="26"/>
      <c r="EPX61" s="26"/>
      <c r="EPY61" s="26"/>
      <c r="EPZ61" s="26"/>
      <c r="EQA61" s="26"/>
      <c r="EQB61" s="26"/>
      <c r="EQC61" s="26"/>
      <c r="EQD61" s="26"/>
      <c r="EQE61" s="26"/>
      <c r="EQF61" s="26"/>
      <c r="EQG61" s="26"/>
      <c r="EQH61" s="26"/>
      <c r="EQI61" s="26"/>
      <c r="EQJ61" s="26"/>
      <c r="EQK61" s="26"/>
      <c r="EQL61" s="26"/>
      <c r="EQM61" s="26"/>
      <c r="EQN61" s="26"/>
      <c r="EQO61" s="26"/>
      <c r="EQP61" s="26"/>
      <c r="EQQ61" s="26"/>
      <c r="EQR61" s="26"/>
      <c r="EQS61" s="26"/>
      <c r="EQT61" s="26"/>
      <c r="EQU61" s="26"/>
      <c r="EQV61" s="26"/>
      <c r="EQW61" s="26"/>
      <c r="EQX61" s="26"/>
      <c r="EQY61" s="26"/>
      <c r="EQZ61" s="26"/>
      <c r="ERA61" s="26"/>
      <c r="ERB61" s="26"/>
      <c r="ERC61" s="26"/>
      <c r="ERD61" s="26"/>
      <c r="ERE61" s="26"/>
      <c r="ERF61" s="26"/>
      <c r="ERG61" s="26"/>
      <c r="ERH61" s="26"/>
      <c r="ERI61" s="26"/>
      <c r="ERJ61" s="26"/>
      <c r="ERK61" s="26"/>
      <c r="ERL61" s="26"/>
      <c r="ERM61" s="26"/>
      <c r="ERN61" s="26"/>
      <c r="ERO61" s="26"/>
      <c r="ERP61" s="26"/>
      <c r="ERQ61" s="26"/>
      <c r="ERR61" s="26"/>
      <c r="ERS61" s="26"/>
      <c r="ERT61" s="26"/>
      <c r="ERU61" s="26"/>
      <c r="ERV61" s="26"/>
      <c r="ERW61" s="26"/>
      <c r="ERX61" s="26"/>
      <c r="ERY61" s="26"/>
      <c r="ERZ61" s="26"/>
      <c r="ESA61" s="26"/>
      <c r="ESB61" s="26"/>
      <c r="ESC61" s="26"/>
      <c r="ESD61" s="26"/>
      <c r="ESE61" s="26"/>
      <c r="ESF61" s="26"/>
      <c r="ESG61" s="26"/>
      <c r="ESH61" s="26"/>
      <c r="ESI61" s="26"/>
      <c r="ESJ61" s="26"/>
      <c r="ESK61" s="26"/>
      <c r="ESL61" s="26"/>
      <c r="ESM61" s="26"/>
      <c r="ESN61" s="26"/>
      <c r="ESO61" s="26"/>
      <c r="ESP61" s="26"/>
      <c r="ESQ61" s="26"/>
      <c r="ESR61" s="26"/>
      <c r="ESS61" s="26"/>
      <c r="EST61" s="26"/>
      <c r="ESU61" s="26"/>
      <c r="ESV61" s="26"/>
      <c r="ESW61" s="26"/>
      <c r="ESX61" s="26"/>
      <c r="ESY61" s="26"/>
      <c r="ESZ61" s="26"/>
      <c r="ETA61" s="26"/>
      <c r="ETB61" s="26"/>
      <c r="ETC61" s="26"/>
      <c r="ETD61" s="26"/>
      <c r="ETE61" s="26"/>
      <c r="ETF61" s="26"/>
      <c r="ETG61" s="26"/>
      <c r="ETH61" s="26"/>
      <c r="ETI61" s="26"/>
      <c r="ETJ61" s="26"/>
      <c r="ETK61" s="26"/>
      <c r="ETL61" s="26"/>
      <c r="ETM61" s="26"/>
      <c r="ETN61" s="26"/>
      <c r="ETO61" s="26"/>
      <c r="ETP61" s="26"/>
      <c r="ETQ61" s="26"/>
      <c r="ETR61" s="26"/>
      <c r="ETS61" s="26"/>
      <c r="ETT61" s="26"/>
      <c r="ETU61" s="26"/>
      <c r="ETV61" s="26"/>
      <c r="ETW61" s="26"/>
      <c r="ETX61" s="26"/>
      <c r="ETY61" s="26"/>
      <c r="ETZ61" s="26"/>
      <c r="EUA61" s="26"/>
      <c r="EUB61" s="26"/>
      <c r="EUC61" s="26"/>
      <c r="EUD61" s="26"/>
      <c r="EUE61" s="26"/>
      <c r="EUF61" s="26"/>
      <c r="EUG61" s="26"/>
      <c r="EUH61" s="26"/>
      <c r="EUI61" s="26"/>
      <c r="EUJ61" s="26"/>
      <c r="EUK61" s="26"/>
      <c r="EUL61" s="26"/>
      <c r="EUM61" s="26"/>
      <c r="EUN61" s="26"/>
      <c r="EUO61" s="26"/>
      <c r="EUP61" s="26"/>
      <c r="EUQ61" s="26"/>
      <c r="EUR61" s="26"/>
      <c r="EUS61" s="26"/>
      <c r="EUT61" s="26"/>
      <c r="EUU61" s="26"/>
      <c r="EUV61" s="26"/>
      <c r="EUW61" s="26"/>
      <c r="EUX61" s="26"/>
      <c r="EUY61" s="26"/>
      <c r="EUZ61" s="26"/>
      <c r="EVA61" s="26"/>
      <c r="EVB61" s="26"/>
      <c r="EVC61" s="26"/>
      <c r="EVD61" s="26"/>
      <c r="EVE61" s="26"/>
      <c r="EVF61" s="26"/>
      <c r="EVG61" s="26"/>
      <c r="EVH61" s="26"/>
      <c r="EVI61" s="26"/>
      <c r="EVJ61" s="26"/>
      <c r="EVK61" s="26"/>
      <c r="EVL61" s="26"/>
      <c r="EVM61" s="26"/>
      <c r="EVN61" s="26"/>
      <c r="EVO61" s="26"/>
      <c r="EVP61" s="26"/>
      <c r="EVQ61" s="26"/>
      <c r="EVR61" s="26"/>
      <c r="EVS61" s="26"/>
      <c r="EVT61" s="26"/>
      <c r="EVU61" s="26"/>
      <c r="EVV61" s="26"/>
      <c r="EVW61" s="26"/>
      <c r="EVX61" s="26"/>
      <c r="EVY61" s="26"/>
      <c r="EVZ61" s="26"/>
      <c r="EWA61" s="26"/>
      <c r="EWB61" s="26"/>
      <c r="EWC61" s="26"/>
      <c r="EWD61" s="26"/>
      <c r="EWE61" s="26"/>
      <c r="EWF61" s="26"/>
      <c r="EWG61" s="26"/>
      <c r="EWH61" s="26"/>
      <c r="EWI61" s="26"/>
      <c r="EWJ61" s="26"/>
      <c r="EWK61" s="26"/>
      <c r="EWL61" s="26"/>
      <c r="EWM61" s="26"/>
      <c r="EWN61" s="26"/>
      <c r="EWO61" s="26"/>
      <c r="EWP61" s="26"/>
      <c r="EWQ61" s="26"/>
      <c r="EWR61" s="26"/>
      <c r="EWS61" s="26"/>
      <c r="EWT61" s="26"/>
      <c r="EWU61" s="26"/>
      <c r="EWV61" s="26"/>
      <c r="EWW61" s="26"/>
      <c r="EWX61" s="26"/>
      <c r="EWY61" s="26"/>
      <c r="EWZ61" s="26"/>
      <c r="EXA61" s="26"/>
      <c r="EXB61" s="26"/>
      <c r="EXC61" s="26"/>
      <c r="EXD61" s="26"/>
      <c r="EXE61" s="26"/>
      <c r="EXF61" s="26"/>
      <c r="EXG61" s="26"/>
      <c r="EXH61" s="26"/>
      <c r="EXI61" s="26"/>
      <c r="EXJ61" s="26"/>
      <c r="EXK61" s="26"/>
      <c r="EXL61" s="26"/>
      <c r="EXM61" s="26"/>
      <c r="EXN61" s="26"/>
      <c r="EXO61" s="26"/>
      <c r="EXP61" s="26"/>
      <c r="EXQ61" s="26"/>
      <c r="EXR61" s="26"/>
      <c r="EXS61" s="26"/>
      <c r="EXT61" s="26"/>
      <c r="EXU61" s="26"/>
      <c r="EXV61" s="26"/>
      <c r="EXW61" s="26"/>
      <c r="EXX61" s="26"/>
      <c r="EXY61" s="26"/>
      <c r="EXZ61" s="26"/>
      <c r="EYA61" s="26"/>
      <c r="EYB61" s="26"/>
      <c r="EYC61" s="26"/>
      <c r="EYD61" s="26"/>
      <c r="EYE61" s="26"/>
      <c r="EYF61" s="26"/>
      <c r="EYG61" s="26"/>
      <c r="EYH61" s="26"/>
      <c r="EYI61" s="26"/>
      <c r="EYJ61" s="26"/>
      <c r="EYK61" s="26"/>
      <c r="EYL61" s="26"/>
      <c r="EYM61" s="26"/>
      <c r="EYN61" s="26"/>
      <c r="EYO61" s="26"/>
      <c r="EYP61" s="26"/>
      <c r="EYQ61" s="26"/>
      <c r="EYR61" s="26"/>
      <c r="EYS61" s="26"/>
      <c r="EYT61" s="26"/>
      <c r="EYU61" s="26"/>
      <c r="EYV61" s="26"/>
      <c r="EYW61" s="26"/>
      <c r="EYX61" s="26"/>
      <c r="EYY61" s="26"/>
      <c r="EYZ61" s="26"/>
      <c r="EZA61" s="26"/>
      <c r="EZB61" s="26"/>
      <c r="EZC61" s="26"/>
      <c r="EZD61" s="26"/>
      <c r="EZE61" s="26"/>
      <c r="EZF61" s="26"/>
      <c r="EZG61" s="26"/>
      <c r="EZH61" s="26"/>
      <c r="EZI61" s="26"/>
      <c r="EZJ61" s="26"/>
      <c r="EZK61" s="26"/>
      <c r="EZL61" s="26"/>
      <c r="EZM61" s="26"/>
      <c r="EZN61" s="26"/>
      <c r="EZO61" s="26"/>
      <c r="EZP61" s="26"/>
      <c r="EZQ61" s="26"/>
      <c r="EZR61" s="26"/>
      <c r="EZS61" s="26"/>
      <c r="EZT61" s="26"/>
      <c r="EZU61" s="26"/>
      <c r="EZV61" s="26"/>
      <c r="EZW61" s="26"/>
      <c r="EZX61" s="26"/>
      <c r="EZY61" s="26"/>
      <c r="EZZ61" s="26"/>
      <c r="FAA61" s="26"/>
      <c r="FAB61" s="26"/>
      <c r="FAC61" s="26"/>
      <c r="FAD61" s="26"/>
      <c r="FAE61" s="26"/>
      <c r="FAF61" s="26"/>
      <c r="FAG61" s="26"/>
      <c r="FAH61" s="26"/>
      <c r="FAI61" s="26"/>
      <c r="FAJ61" s="26"/>
      <c r="FAK61" s="26"/>
      <c r="FAL61" s="26"/>
      <c r="FAM61" s="26"/>
      <c r="FAN61" s="26"/>
      <c r="FAO61" s="26"/>
      <c r="FAP61" s="26"/>
      <c r="FAQ61" s="26"/>
      <c r="FAR61" s="26"/>
      <c r="FAS61" s="26"/>
      <c r="FAT61" s="26"/>
      <c r="FAU61" s="26"/>
      <c r="FAV61" s="26"/>
      <c r="FAW61" s="26"/>
      <c r="FAX61" s="26"/>
      <c r="FAY61" s="26"/>
      <c r="FAZ61" s="26"/>
      <c r="FBA61" s="26"/>
      <c r="FBB61" s="26"/>
      <c r="FBC61" s="26"/>
      <c r="FBD61" s="26"/>
      <c r="FBE61" s="26"/>
      <c r="FBF61" s="26"/>
      <c r="FBG61" s="26"/>
      <c r="FBH61" s="26"/>
      <c r="FBI61" s="26"/>
      <c r="FBJ61" s="26"/>
      <c r="FBK61" s="26"/>
      <c r="FBL61" s="26"/>
      <c r="FBM61" s="26"/>
      <c r="FBN61" s="26"/>
      <c r="FBO61" s="26"/>
      <c r="FBP61" s="26"/>
      <c r="FBQ61" s="26"/>
      <c r="FBR61" s="26"/>
      <c r="FBS61" s="26"/>
      <c r="FBT61" s="26"/>
      <c r="FBU61" s="26"/>
      <c r="FBV61" s="26"/>
      <c r="FBW61" s="26"/>
      <c r="FBX61" s="26"/>
      <c r="FBY61" s="26"/>
      <c r="FBZ61" s="26"/>
      <c r="FCA61" s="26"/>
      <c r="FCB61" s="26"/>
      <c r="FCC61" s="26"/>
      <c r="FCD61" s="26"/>
      <c r="FCE61" s="26"/>
      <c r="FCF61" s="26"/>
      <c r="FCG61" s="26"/>
      <c r="FCH61" s="26"/>
      <c r="FCI61" s="26"/>
      <c r="FCJ61" s="26"/>
      <c r="FCK61" s="26"/>
      <c r="FCL61" s="26"/>
      <c r="FCM61" s="26"/>
      <c r="FCN61" s="26"/>
      <c r="FCO61" s="26"/>
      <c r="FCP61" s="26"/>
      <c r="FCQ61" s="26"/>
      <c r="FCR61" s="26"/>
      <c r="FCS61" s="26"/>
      <c r="FCT61" s="26"/>
      <c r="FCU61" s="26"/>
      <c r="FCV61" s="26"/>
      <c r="FCW61" s="26"/>
      <c r="FCX61" s="26"/>
      <c r="FCY61" s="26"/>
      <c r="FCZ61" s="26"/>
      <c r="FDA61" s="26"/>
      <c r="FDB61" s="26"/>
      <c r="FDC61" s="26"/>
      <c r="FDD61" s="26"/>
      <c r="FDE61" s="26"/>
      <c r="FDF61" s="26"/>
      <c r="FDG61" s="26"/>
      <c r="FDH61" s="26"/>
      <c r="FDI61" s="26"/>
      <c r="FDJ61" s="26"/>
      <c r="FDK61" s="26"/>
      <c r="FDL61" s="26"/>
      <c r="FDM61" s="26"/>
      <c r="FDN61" s="26"/>
      <c r="FDO61" s="26"/>
      <c r="FDP61" s="26"/>
      <c r="FDQ61" s="26"/>
      <c r="FDR61" s="26"/>
      <c r="FDS61" s="26"/>
      <c r="FDT61" s="26"/>
      <c r="FDU61" s="26"/>
      <c r="FDV61" s="26"/>
      <c r="FDW61" s="26"/>
      <c r="FDX61" s="26"/>
      <c r="FDY61" s="26"/>
      <c r="FDZ61" s="26"/>
      <c r="FEA61" s="26"/>
      <c r="FEB61" s="26"/>
      <c r="FEC61" s="26"/>
      <c r="FED61" s="26"/>
      <c r="FEE61" s="26"/>
      <c r="FEF61" s="26"/>
      <c r="FEG61" s="26"/>
      <c r="FEH61" s="26"/>
      <c r="FEI61" s="26"/>
      <c r="FEJ61" s="26"/>
      <c r="FEK61" s="26"/>
      <c r="FEL61" s="26"/>
      <c r="FEM61" s="26"/>
      <c r="FEN61" s="26"/>
      <c r="FEO61" s="26"/>
      <c r="FEP61" s="26"/>
      <c r="FEQ61" s="26"/>
      <c r="FER61" s="26"/>
      <c r="FES61" s="26"/>
      <c r="FET61" s="26"/>
      <c r="FEU61" s="26"/>
      <c r="FEV61" s="26"/>
      <c r="FEW61" s="26"/>
      <c r="FEX61" s="26"/>
      <c r="FEY61" s="26"/>
      <c r="FEZ61" s="26"/>
      <c r="FFA61" s="26"/>
      <c r="FFB61" s="26"/>
      <c r="FFC61" s="26"/>
      <c r="FFD61" s="26"/>
      <c r="FFE61" s="26"/>
      <c r="FFF61" s="26"/>
      <c r="FFG61" s="26"/>
      <c r="FFH61" s="26"/>
      <c r="FFI61" s="26"/>
      <c r="FFJ61" s="26"/>
      <c r="FFK61" s="26"/>
      <c r="FFL61" s="26"/>
      <c r="FFM61" s="26"/>
      <c r="FFN61" s="26"/>
      <c r="FFO61" s="26"/>
      <c r="FFP61" s="26"/>
      <c r="FFQ61" s="26"/>
      <c r="FFR61" s="26"/>
      <c r="FFS61" s="26"/>
      <c r="FFT61" s="26"/>
      <c r="FFU61" s="26"/>
      <c r="FFV61" s="26"/>
      <c r="FFW61" s="26"/>
      <c r="FFX61" s="26"/>
      <c r="FFY61" s="26"/>
      <c r="FFZ61" s="26"/>
      <c r="FGA61" s="26"/>
      <c r="FGB61" s="26"/>
      <c r="FGC61" s="26"/>
      <c r="FGD61" s="26"/>
      <c r="FGE61" s="26"/>
      <c r="FGF61" s="26"/>
      <c r="FGG61" s="26"/>
      <c r="FGH61" s="26"/>
      <c r="FGI61" s="26"/>
      <c r="FGJ61" s="26"/>
      <c r="FGK61" s="26"/>
      <c r="FGL61" s="26"/>
      <c r="FGM61" s="26"/>
      <c r="FGN61" s="26"/>
      <c r="FGO61" s="26"/>
      <c r="FGP61" s="26"/>
      <c r="FGQ61" s="26"/>
      <c r="FGR61" s="26"/>
      <c r="FGS61" s="26"/>
      <c r="FGT61" s="26"/>
      <c r="FGU61" s="26"/>
      <c r="FGV61" s="26"/>
      <c r="FGW61" s="26"/>
      <c r="FGX61" s="26"/>
      <c r="FGY61" s="26"/>
      <c r="FGZ61" s="26"/>
      <c r="FHA61" s="26"/>
      <c r="FHB61" s="26"/>
      <c r="FHC61" s="26"/>
      <c r="FHD61" s="26"/>
      <c r="FHE61" s="26"/>
      <c r="FHF61" s="26"/>
      <c r="FHG61" s="26"/>
      <c r="FHH61" s="26"/>
      <c r="FHI61" s="26"/>
      <c r="FHJ61" s="26"/>
      <c r="FHK61" s="26"/>
      <c r="FHL61" s="26"/>
      <c r="FHM61" s="26"/>
      <c r="FHN61" s="26"/>
      <c r="FHO61" s="26"/>
      <c r="FHP61" s="26"/>
      <c r="FHQ61" s="26"/>
      <c r="FHR61" s="26"/>
      <c r="FHS61" s="26"/>
      <c r="FHT61" s="26"/>
      <c r="FHU61" s="26"/>
      <c r="FHV61" s="26"/>
      <c r="FHW61" s="26"/>
      <c r="FHX61" s="26"/>
      <c r="FHY61" s="26"/>
      <c r="FHZ61" s="26"/>
      <c r="FIA61" s="26"/>
      <c r="FIB61" s="26"/>
      <c r="FIC61" s="26"/>
      <c r="FID61" s="26"/>
      <c r="FIE61" s="26"/>
      <c r="FIF61" s="26"/>
      <c r="FIG61" s="26"/>
      <c r="FIH61" s="26"/>
      <c r="FII61" s="26"/>
      <c r="FIJ61" s="26"/>
      <c r="FIK61" s="26"/>
      <c r="FIL61" s="26"/>
      <c r="FIM61" s="26"/>
      <c r="FIN61" s="26"/>
      <c r="FIO61" s="26"/>
      <c r="FIP61" s="26"/>
      <c r="FIQ61" s="26"/>
      <c r="FIR61" s="26"/>
      <c r="FIS61" s="26"/>
      <c r="FIT61" s="26"/>
      <c r="FIU61" s="26"/>
      <c r="FIV61" s="26"/>
      <c r="FIW61" s="26"/>
      <c r="FIX61" s="26"/>
      <c r="FIY61" s="26"/>
      <c r="FIZ61" s="26"/>
      <c r="FJA61" s="26"/>
      <c r="FJB61" s="26"/>
      <c r="FJC61" s="26"/>
      <c r="FJD61" s="26"/>
      <c r="FJE61" s="26"/>
      <c r="FJF61" s="26"/>
      <c r="FJG61" s="26"/>
      <c r="FJH61" s="26"/>
      <c r="FJI61" s="26"/>
      <c r="FJJ61" s="26"/>
      <c r="FJK61" s="26"/>
      <c r="FJL61" s="26"/>
      <c r="FJM61" s="26"/>
      <c r="FJN61" s="26"/>
      <c r="FJO61" s="26"/>
      <c r="FJP61" s="26"/>
      <c r="FJQ61" s="26"/>
      <c r="FJR61" s="26"/>
      <c r="FJS61" s="26"/>
      <c r="FJT61" s="26"/>
      <c r="FJU61" s="26"/>
      <c r="FJV61" s="26"/>
      <c r="FJW61" s="26"/>
      <c r="FJX61" s="26"/>
      <c r="FJY61" s="26"/>
      <c r="FJZ61" s="26"/>
      <c r="FKA61" s="26"/>
      <c r="FKB61" s="26"/>
      <c r="FKC61" s="26"/>
      <c r="FKD61" s="26"/>
      <c r="FKE61" s="26"/>
      <c r="FKF61" s="26"/>
      <c r="FKG61" s="26"/>
      <c r="FKH61" s="26"/>
      <c r="FKI61" s="26"/>
      <c r="FKJ61" s="26"/>
      <c r="FKK61" s="26"/>
      <c r="FKL61" s="26"/>
      <c r="FKM61" s="26"/>
      <c r="FKN61" s="26"/>
      <c r="FKO61" s="26"/>
      <c r="FKP61" s="26"/>
      <c r="FKQ61" s="26"/>
      <c r="FKR61" s="26"/>
      <c r="FKS61" s="26"/>
      <c r="FKT61" s="26"/>
      <c r="FKU61" s="26"/>
      <c r="FKV61" s="26"/>
      <c r="FKW61" s="26"/>
      <c r="FKX61" s="26"/>
      <c r="FKY61" s="26"/>
      <c r="FKZ61" s="26"/>
      <c r="FLA61" s="26"/>
      <c r="FLB61" s="26"/>
      <c r="FLC61" s="26"/>
      <c r="FLD61" s="26"/>
      <c r="FLE61" s="26"/>
      <c r="FLF61" s="26"/>
      <c r="FLG61" s="26"/>
      <c r="FLH61" s="26"/>
      <c r="FLI61" s="26"/>
      <c r="FLJ61" s="26"/>
      <c r="FLK61" s="26"/>
      <c r="FLL61" s="26"/>
      <c r="FLM61" s="26"/>
      <c r="FLN61" s="26"/>
      <c r="FLO61" s="26"/>
      <c r="FLP61" s="26"/>
      <c r="FLQ61" s="26"/>
      <c r="FLR61" s="26"/>
      <c r="FLS61" s="26"/>
      <c r="FLT61" s="26"/>
      <c r="FLU61" s="26"/>
      <c r="FLV61" s="26"/>
      <c r="FLW61" s="26"/>
      <c r="FLX61" s="26"/>
      <c r="FLY61" s="26"/>
      <c r="FLZ61" s="26"/>
      <c r="FMA61" s="26"/>
      <c r="FMB61" s="26"/>
      <c r="FMC61" s="26"/>
      <c r="FMD61" s="26"/>
      <c r="FME61" s="26"/>
      <c r="FMF61" s="26"/>
      <c r="FMG61" s="26"/>
      <c r="FMH61" s="26"/>
      <c r="FMI61" s="26"/>
      <c r="FMJ61" s="26"/>
      <c r="FMK61" s="26"/>
      <c r="FML61" s="26"/>
      <c r="FMM61" s="26"/>
      <c r="FMN61" s="26"/>
      <c r="FMO61" s="26"/>
      <c r="FMP61" s="26"/>
      <c r="FMQ61" s="26"/>
      <c r="FMR61" s="26"/>
      <c r="FMS61" s="26"/>
      <c r="FMT61" s="26"/>
      <c r="FMU61" s="26"/>
      <c r="FMV61" s="26"/>
      <c r="FMW61" s="26"/>
      <c r="FMX61" s="26"/>
      <c r="FMY61" s="26"/>
      <c r="FMZ61" s="26"/>
      <c r="FNA61" s="26"/>
      <c r="FNB61" s="26"/>
      <c r="FNC61" s="26"/>
      <c r="FND61" s="26"/>
      <c r="FNE61" s="26"/>
      <c r="FNF61" s="26"/>
      <c r="FNG61" s="26"/>
      <c r="FNH61" s="26"/>
      <c r="FNI61" s="26"/>
      <c r="FNJ61" s="26"/>
      <c r="FNK61" s="26"/>
      <c r="FNL61" s="26"/>
      <c r="FNM61" s="26"/>
      <c r="FNN61" s="26"/>
      <c r="FNO61" s="26"/>
      <c r="FNP61" s="26"/>
      <c r="FNQ61" s="26"/>
      <c r="FNR61" s="26"/>
      <c r="FNS61" s="26"/>
      <c r="FNT61" s="26"/>
      <c r="FNU61" s="26"/>
      <c r="FNV61" s="26"/>
      <c r="FNW61" s="26"/>
      <c r="FNX61" s="26"/>
      <c r="FNY61" s="26"/>
      <c r="FNZ61" s="26"/>
      <c r="FOA61" s="26"/>
      <c r="FOB61" s="26"/>
      <c r="FOC61" s="26"/>
      <c r="FOD61" s="26"/>
      <c r="FOE61" s="26"/>
      <c r="FOF61" s="26"/>
      <c r="FOG61" s="26"/>
      <c r="FOH61" s="26"/>
      <c r="FOI61" s="26"/>
      <c r="FOJ61" s="26"/>
      <c r="FOK61" s="26"/>
      <c r="FOL61" s="26"/>
      <c r="FOM61" s="26"/>
      <c r="FON61" s="26"/>
      <c r="FOO61" s="26"/>
      <c r="FOP61" s="26"/>
      <c r="FOQ61" s="26"/>
      <c r="FOR61" s="26"/>
      <c r="FOS61" s="26"/>
      <c r="FOT61" s="26"/>
      <c r="FOU61" s="26"/>
      <c r="FOV61" s="26"/>
      <c r="FOW61" s="26"/>
      <c r="FOX61" s="26"/>
      <c r="FOY61" s="26"/>
      <c r="FOZ61" s="26"/>
      <c r="FPA61" s="26"/>
      <c r="FPB61" s="26"/>
      <c r="FPC61" s="26"/>
      <c r="FPD61" s="26"/>
      <c r="FPE61" s="26"/>
      <c r="FPF61" s="26"/>
      <c r="FPG61" s="26"/>
      <c r="FPH61" s="26"/>
      <c r="FPI61" s="26"/>
      <c r="FPJ61" s="26"/>
      <c r="FPK61" s="26"/>
      <c r="FPL61" s="26"/>
      <c r="FPM61" s="26"/>
      <c r="FPN61" s="26"/>
      <c r="FPO61" s="26"/>
      <c r="FPP61" s="26"/>
      <c r="FPQ61" s="26"/>
      <c r="FPR61" s="26"/>
      <c r="FPS61" s="26"/>
      <c r="FPT61" s="26"/>
      <c r="FPU61" s="26"/>
      <c r="FPV61" s="26"/>
      <c r="FPW61" s="26"/>
      <c r="FPX61" s="26"/>
      <c r="FPY61" s="26"/>
      <c r="FPZ61" s="26"/>
      <c r="FQA61" s="26"/>
      <c r="FQB61" s="26"/>
      <c r="FQC61" s="26"/>
      <c r="FQD61" s="26"/>
      <c r="FQE61" s="26"/>
      <c r="FQF61" s="26"/>
      <c r="FQG61" s="26"/>
      <c r="FQH61" s="26"/>
      <c r="FQI61" s="26"/>
      <c r="FQJ61" s="26"/>
      <c r="FQK61" s="26"/>
      <c r="FQL61" s="26"/>
      <c r="FQM61" s="26"/>
      <c r="FQN61" s="26"/>
      <c r="FQO61" s="26"/>
      <c r="FQP61" s="26"/>
      <c r="FQQ61" s="26"/>
      <c r="FQR61" s="26"/>
      <c r="FQS61" s="26"/>
      <c r="FQT61" s="26"/>
      <c r="FQU61" s="26"/>
      <c r="FQV61" s="26"/>
      <c r="FQW61" s="26"/>
      <c r="FQX61" s="26"/>
      <c r="FQY61" s="26"/>
      <c r="FQZ61" s="26"/>
      <c r="FRA61" s="26"/>
      <c r="FRB61" s="26"/>
      <c r="FRC61" s="26"/>
      <c r="FRD61" s="26"/>
      <c r="FRE61" s="26"/>
      <c r="FRF61" s="26"/>
      <c r="FRG61" s="26"/>
      <c r="FRH61" s="26"/>
      <c r="FRI61" s="26"/>
      <c r="FRJ61" s="26"/>
      <c r="FRK61" s="26"/>
      <c r="FRL61" s="26"/>
      <c r="FRM61" s="26"/>
      <c r="FRN61" s="26"/>
      <c r="FRO61" s="26"/>
      <c r="FRP61" s="26"/>
      <c r="FRQ61" s="26"/>
      <c r="FRR61" s="26"/>
      <c r="FRS61" s="26"/>
      <c r="FRT61" s="26"/>
      <c r="FRU61" s="26"/>
      <c r="FRV61" s="26"/>
      <c r="FRW61" s="26"/>
      <c r="FRX61" s="26"/>
      <c r="FRY61" s="26"/>
      <c r="FRZ61" s="26"/>
      <c r="FSA61" s="26"/>
      <c r="FSB61" s="26"/>
      <c r="FSC61" s="26"/>
      <c r="FSD61" s="26"/>
      <c r="FSE61" s="26"/>
      <c r="FSF61" s="26"/>
      <c r="FSG61" s="26"/>
      <c r="FSH61" s="26"/>
      <c r="FSI61" s="26"/>
      <c r="FSJ61" s="26"/>
      <c r="FSK61" s="26"/>
      <c r="FSL61" s="26"/>
      <c r="FSM61" s="26"/>
      <c r="FSN61" s="26"/>
      <c r="FSO61" s="26"/>
      <c r="FSP61" s="26"/>
      <c r="FSQ61" s="26"/>
      <c r="FSR61" s="26"/>
      <c r="FSS61" s="26"/>
      <c r="FST61" s="26"/>
      <c r="FSU61" s="26"/>
      <c r="FSV61" s="26"/>
      <c r="FSW61" s="26"/>
      <c r="FSX61" s="26"/>
      <c r="FSY61" s="26"/>
      <c r="FSZ61" s="26"/>
      <c r="FTA61" s="26"/>
      <c r="FTB61" s="26"/>
      <c r="FTC61" s="26"/>
      <c r="FTD61" s="26"/>
      <c r="FTE61" s="26"/>
      <c r="FTF61" s="26"/>
      <c r="FTG61" s="26"/>
      <c r="FTH61" s="26"/>
      <c r="FTI61" s="26"/>
      <c r="FTJ61" s="26"/>
      <c r="FTK61" s="26"/>
      <c r="FTL61" s="26"/>
      <c r="FTM61" s="26"/>
      <c r="FTN61" s="26"/>
      <c r="FTO61" s="26"/>
      <c r="FTP61" s="26"/>
      <c r="FTQ61" s="26"/>
      <c r="FTR61" s="26"/>
      <c r="FTS61" s="26"/>
      <c r="FTT61" s="26"/>
      <c r="FTU61" s="26"/>
      <c r="FTV61" s="26"/>
      <c r="FTW61" s="26"/>
      <c r="FTX61" s="26"/>
      <c r="FTY61" s="26"/>
      <c r="FTZ61" s="26"/>
      <c r="FUA61" s="26"/>
      <c r="FUB61" s="26"/>
      <c r="FUC61" s="26"/>
      <c r="FUD61" s="26"/>
      <c r="FUE61" s="26"/>
      <c r="FUF61" s="26"/>
      <c r="FUG61" s="26"/>
      <c r="FUH61" s="26"/>
      <c r="FUI61" s="26"/>
      <c r="FUJ61" s="26"/>
      <c r="FUK61" s="26"/>
      <c r="FUL61" s="26"/>
      <c r="FUM61" s="26"/>
      <c r="FUN61" s="26"/>
      <c r="FUO61" s="26"/>
      <c r="FUP61" s="26"/>
      <c r="FUQ61" s="26"/>
      <c r="FUR61" s="26"/>
      <c r="FUS61" s="26"/>
      <c r="FUT61" s="26"/>
      <c r="FUU61" s="26"/>
      <c r="FUV61" s="26"/>
      <c r="FUW61" s="26"/>
      <c r="FUX61" s="26"/>
      <c r="FUY61" s="26"/>
      <c r="FUZ61" s="26"/>
      <c r="FVA61" s="26"/>
      <c r="FVB61" s="26"/>
      <c r="FVC61" s="26"/>
      <c r="FVD61" s="26"/>
      <c r="FVE61" s="26"/>
      <c r="FVF61" s="26"/>
      <c r="FVG61" s="26"/>
      <c r="FVH61" s="26"/>
      <c r="FVI61" s="26"/>
      <c r="FVJ61" s="26"/>
      <c r="FVK61" s="26"/>
      <c r="FVL61" s="26"/>
      <c r="FVM61" s="26"/>
      <c r="FVN61" s="26"/>
      <c r="FVO61" s="26"/>
      <c r="FVP61" s="26"/>
      <c r="FVQ61" s="26"/>
      <c r="FVR61" s="26"/>
      <c r="FVS61" s="26"/>
      <c r="FVT61" s="26"/>
      <c r="FVU61" s="26"/>
      <c r="FVV61" s="26"/>
      <c r="FVW61" s="26"/>
      <c r="FVX61" s="26"/>
      <c r="FVY61" s="26"/>
      <c r="FVZ61" s="26"/>
      <c r="FWA61" s="26"/>
      <c r="FWB61" s="26"/>
      <c r="FWC61" s="26"/>
      <c r="FWD61" s="26"/>
      <c r="FWE61" s="26"/>
      <c r="FWF61" s="26"/>
      <c r="FWG61" s="26"/>
      <c r="FWH61" s="26"/>
      <c r="FWI61" s="26"/>
      <c r="FWJ61" s="26"/>
      <c r="FWK61" s="26"/>
      <c r="FWL61" s="26"/>
      <c r="FWM61" s="26"/>
      <c r="FWN61" s="26"/>
      <c r="FWO61" s="26"/>
      <c r="FWP61" s="26"/>
      <c r="FWQ61" s="26"/>
      <c r="FWR61" s="26"/>
      <c r="FWS61" s="26"/>
      <c r="FWT61" s="26"/>
      <c r="FWU61" s="26"/>
      <c r="FWV61" s="26"/>
      <c r="FWW61" s="26"/>
      <c r="FWX61" s="26"/>
      <c r="FWY61" s="26"/>
      <c r="FWZ61" s="26"/>
      <c r="FXA61" s="26"/>
      <c r="FXB61" s="26"/>
      <c r="FXC61" s="26"/>
      <c r="FXD61" s="26"/>
      <c r="FXE61" s="26"/>
      <c r="FXF61" s="26"/>
      <c r="FXG61" s="26"/>
      <c r="FXH61" s="26"/>
      <c r="FXI61" s="26"/>
      <c r="FXJ61" s="26"/>
      <c r="FXK61" s="26"/>
      <c r="FXL61" s="26"/>
      <c r="FXM61" s="26"/>
      <c r="FXN61" s="26"/>
      <c r="FXO61" s="26"/>
      <c r="FXP61" s="26"/>
      <c r="FXQ61" s="26"/>
      <c r="FXR61" s="26"/>
      <c r="FXS61" s="26"/>
      <c r="FXT61" s="26"/>
      <c r="FXU61" s="26"/>
      <c r="FXV61" s="26"/>
      <c r="FXW61" s="26"/>
      <c r="FXX61" s="26"/>
      <c r="FXY61" s="26"/>
      <c r="FXZ61" s="26"/>
      <c r="FYA61" s="26"/>
      <c r="FYB61" s="26"/>
      <c r="FYC61" s="26"/>
      <c r="FYD61" s="26"/>
      <c r="FYE61" s="26"/>
      <c r="FYF61" s="26"/>
      <c r="FYG61" s="26"/>
      <c r="FYH61" s="26"/>
      <c r="FYI61" s="26"/>
      <c r="FYJ61" s="26"/>
      <c r="FYK61" s="26"/>
      <c r="FYL61" s="26"/>
      <c r="FYM61" s="26"/>
      <c r="FYN61" s="26"/>
      <c r="FYO61" s="26"/>
      <c r="FYP61" s="26"/>
      <c r="FYQ61" s="26"/>
      <c r="FYR61" s="26"/>
      <c r="FYS61" s="26"/>
      <c r="FYT61" s="26"/>
      <c r="FYU61" s="26"/>
      <c r="FYV61" s="26"/>
      <c r="FYW61" s="26"/>
      <c r="FYX61" s="26"/>
      <c r="FYY61" s="26"/>
      <c r="FYZ61" s="26"/>
      <c r="FZA61" s="26"/>
      <c r="FZB61" s="26"/>
      <c r="FZC61" s="26"/>
      <c r="FZD61" s="26"/>
      <c r="FZE61" s="26"/>
      <c r="FZF61" s="26"/>
      <c r="FZG61" s="26"/>
      <c r="FZH61" s="26"/>
      <c r="FZI61" s="26"/>
      <c r="FZJ61" s="26"/>
      <c r="FZK61" s="26"/>
      <c r="FZL61" s="26"/>
      <c r="FZM61" s="26"/>
      <c r="FZN61" s="26"/>
      <c r="FZO61" s="26"/>
      <c r="FZP61" s="26"/>
      <c r="FZQ61" s="26"/>
      <c r="FZR61" s="26"/>
      <c r="FZS61" s="26"/>
      <c r="FZT61" s="26"/>
      <c r="FZU61" s="26"/>
      <c r="FZV61" s="26"/>
      <c r="FZW61" s="26"/>
      <c r="FZX61" s="26"/>
      <c r="FZY61" s="26"/>
      <c r="FZZ61" s="26"/>
      <c r="GAA61" s="26"/>
      <c r="GAB61" s="26"/>
      <c r="GAC61" s="26"/>
      <c r="GAD61" s="26"/>
      <c r="GAE61" s="26"/>
      <c r="GAF61" s="26"/>
      <c r="GAG61" s="26"/>
      <c r="GAH61" s="26"/>
      <c r="GAI61" s="26"/>
      <c r="GAJ61" s="26"/>
      <c r="GAK61" s="26"/>
      <c r="GAL61" s="26"/>
      <c r="GAM61" s="26"/>
      <c r="GAN61" s="26"/>
      <c r="GAO61" s="26"/>
      <c r="GAP61" s="26"/>
      <c r="GAQ61" s="26"/>
      <c r="GAR61" s="26"/>
      <c r="GAS61" s="26"/>
      <c r="GAT61" s="26"/>
      <c r="GAU61" s="26"/>
      <c r="GAV61" s="26"/>
      <c r="GAW61" s="26"/>
      <c r="GAX61" s="26"/>
      <c r="GAY61" s="26"/>
      <c r="GAZ61" s="26"/>
      <c r="GBA61" s="26"/>
      <c r="GBB61" s="26"/>
      <c r="GBC61" s="26"/>
      <c r="GBD61" s="26"/>
      <c r="GBE61" s="26"/>
      <c r="GBF61" s="26"/>
      <c r="GBG61" s="26"/>
      <c r="GBH61" s="26"/>
      <c r="GBI61" s="26"/>
      <c r="GBJ61" s="26"/>
      <c r="GBK61" s="26"/>
      <c r="GBL61" s="26"/>
      <c r="GBM61" s="26"/>
      <c r="GBN61" s="26"/>
      <c r="GBO61" s="26"/>
      <c r="GBP61" s="26"/>
      <c r="GBQ61" s="26"/>
      <c r="GBR61" s="26"/>
      <c r="GBS61" s="26"/>
      <c r="GBT61" s="26"/>
      <c r="GBU61" s="26"/>
      <c r="GBV61" s="26"/>
      <c r="GBW61" s="26"/>
      <c r="GBX61" s="26"/>
      <c r="GBY61" s="26"/>
      <c r="GBZ61" s="26"/>
      <c r="GCA61" s="26"/>
      <c r="GCB61" s="26"/>
      <c r="GCC61" s="26"/>
      <c r="GCD61" s="26"/>
      <c r="GCE61" s="26"/>
      <c r="GCF61" s="26"/>
      <c r="GCG61" s="26"/>
      <c r="GCH61" s="26"/>
      <c r="GCI61" s="26"/>
      <c r="GCJ61" s="26"/>
      <c r="GCK61" s="26"/>
      <c r="GCL61" s="26"/>
      <c r="GCM61" s="26"/>
      <c r="GCN61" s="26"/>
      <c r="GCO61" s="26"/>
      <c r="GCP61" s="26"/>
      <c r="GCQ61" s="26"/>
      <c r="GCR61" s="26"/>
      <c r="GCS61" s="26"/>
      <c r="GCT61" s="26"/>
      <c r="GCU61" s="26"/>
      <c r="GCV61" s="26"/>
      <c r="GCW61" s="26"/>
      <c r="GCX61" s="26"/>
      <c r="GCY61" s="26"/>
      <c r="GCZ61" s="26"/>
      <c r="GDA61" s="26"/>
      <c r="GDB61" s="26"/>
      <c r="GDC61" s="26"/>
      <c r="GDD61" s="26"/>
      <c r="GDE61" s="26"/>
      <c r="GDF61" s="26"/>
      <c r="GDG61" s="26"/>
      <c r="GDH61" s="26"/>
      <c r="GDI61" s="26"/>
      <c r="GDJ61" s="26"/>
      <c r="GDK61" s="26"/>
      <c r="GDL61" s="26"/>
      <c r="GDM61" s="26"/>
      <c r="GDN61" s="26"/>
      <c r="GDO61" s="26"/>
      <c r="GDP61" s="26"/>
      <c r="GDQ61" s="26"/>
      <c r="GDR61" s="26"/>
      <c r="GDS61" s="26"/>
      <c r="GDT61" s="26"/>
      <c r="GDU61" s="26"/>
      <c r="GDV61" s="26"/>
      <c r="GDW61" s="26"/>
      <c r="GDX61" s="26"/>
      <c r="GDY61" s="26"/>
      <c r="GDZ61" s="26"/>
      <c r="GEA61" s="26"/>
      <c r="GEB61" s="26"/>
      <c r="GEC61" s="26"/>
      <c r="GED61" s="26"/>
      <c r="GEE61" s="26"/>
      <c r="GEF61" s="26"/>
      <c r="GEG61" s="26"/>
      <c r="GEH61" s="26"/>
      <c r="GEI61" s="26"/>
      <c r="GEJ61" s="26"/>
      <c r="GEK61" s="26"/>
      <c r="GEL61" s="26"/>
      <c r="GEM61" s="26"/>
      <c r="GEN61" s="26"/>
      <c r="GEO61" s="26"/>
      <c r="GEP61" s="26"/>
      <c r="GEQ61" s="26"/>
      <c r="GER61" s="26"/>
      <c r="GES61" s="26"/>
      <c r="GET61" s="26"/>
      <c r="GEU61" s="26"/>
      <c r="GEV61" s="26"/>
      <c r="GEW61" s="26"/>
      <c r="GEX61" s="26"/>
      <c r="GEY61" s="26"/>
      <c r="GEZ61" s="26"/>
      <c r="GFA61" s="26"/>
      <c r="GFB61" s="26"/>
      <c r="GFC61" s="26"/>
      <c r="GFD61" s="26"/>
      <c r="GFE61" s="26"/>
      <c r="GFF61" s="26"/>
      <c r="GFG61" s="26"/>
      <c r="GFH61" s="26"/>
      <c r="GFI61" s="26"/>
      <c r="GFJ61" s="26"/>
      <c r="GFK61" s="26"/>
      <c r="GFL61" s="26"/>
      <c r="GFM61" s="26"/>
      <c r="GFN61" s="26"/>
      <c r="GFO61" s="26"/>
      <c r="GFP61" s="26"/>
      <c r="GFQ61" s="26"/>
      <c r="GFR61" s="26"/>
      <c r="GFS61" s="26"/>
      <c r="GFT61" s="26"/>
      <c r="GFU61" s="26"/>
      <c r="GFV61" s="26"/>
      <c r="GFW61" s="26"/>
      <c r="GFX61" s="26"/>
      <c r="GFY61" s="26"/>
      <c r="GFZ61" s="26"/>
      <c r="GGA61" s="26"/>
      <c r="GGB61" s="26"/>
      <c r="GGC61" s="26"/>
      <c r="GGD61" s="26"/>
      <c r="GGE61" s="26"/>
      <c r="GGF61" s="26"/>
      <c r="GGG61" s="26"/>
      <c r="GGH61" s="26"/>
      <c r="GGI61" s="26"/>
      <c r="GGJ61" s="26"/>
      <c r="GGK61" s="26"/>
      <c r="GGL61" s="26"/>
      <c r="GGM61" s="26"/>
      <c r="GGN61" s="26"/>
      <c r="GGO61" s="26"/>
      <c r="GGP61" s="26"/>
      <c r="GGQ61" s="26"/>
      <c r="GGR61" s="26"/>
      <c r="GGS61" s="26"/>
      <c r="GGT61" s="26"/>
      <c r="GGU61" s="26"/>
      <c r="GGV61" s="26"/>
      <c r="GGW61" s="26"/>
      <c r="GGX61" s="26"/>
      <c r="GGY61" s="26"/>
      <c r="GGZ61" s="26"/>
      <c r="GHA61" s="26"/>
      <c r="GHB61" s="26"/>
      <c r="GHC61" s="26"/>
      <c r="GHD61" s="26"/>
      <c r="GHE61" s="26"/>
      <c r="GHF61" s="26"/>
      <c r="GHG61" s="26"/>
      <c r="GHH61" s="26"/>
      <c r="GHI61" s="26"/>
      <c r="GHJ61" s="26"/>
      <c r="GHK61" s="26"/>
      <c r="GHL61" s="26"/>
      <c r="GHM61" s="26"/>
      <c r="GHN61" s="26"/>
      <c r="GHO61" s="26"/>
      <c r="GHP61" s="26"/>
      <c r="GHQ61" s="26"/>
      <c r="GHR61" s="26"/>
      <c r="GHS61" s="26"/>
      <c r="GHT61" s="26"/>
      <c r="GHU61" s="26"/>
      <c r="GHV61" s="26"/>
      <c r="GHW61" s="26"/>
      <c r="GHX61" s="26"/>
      <c r="GHY61" s="26"/>
      <c r="GHZ61" s="26"/>
      <c r="GIA61" s="26"/>
      <c r="GIB61" s="26"/>
      <c r="GIC61" s="26"/>
      <c r="GID61" s="26"/>
      <c r="GIE61" s="26"/>
      <c r="GIF61" s="26"/>
      <c r="GIG61" s="26"/>
      <c r="GIH61" s="26"/>
      <c r="GII61" s="26"/>
      <c r="GIJ61" s="26"/>
      <c r="GIK61" s="26"/>
      <c r="GIL61" s="26"/>
      <c r="GIM61" s="26"/>
      <c r="GIN61" s="26"/>
      <c r="GIO61" s="26"/>
      <c r="GIP61" s="26"/>
      <c r="GIQ61" s="26"/>
      <c r="GIR61" s="26"/>
      <c r="GIS61" s="26"/>
      <c r="GIT61" s="26"/>
      <c r="GIU61" s="26"/>
      <c r="GIV61" s="26"/>
      <c r="GIW61" s="26"/>
      <c r="GIX61" s="26"/>
      <c r="GIY61" s="26"/>
      <c r="GIZ61" s="26"/>
      <c r="GJA61" s="26"/>
      <c r="GJB61" s="26"/>
      <c r="GJC61" s="26"/>
      <c r="GJD61" s="26"/>
      <c r="GJE61" s="26"/>
      <c r="GJF61" s="26"/>
      <c r="GJG61" s="26"/>
      <c r="GJH61" s="26"/>
      <c r="GJI61" s="26"/>
      <c r="GJJ61" s="26"/>
      <c r="GJK61" s="26"/>
      <c r="GJL61" s="26"/>
      <c r="GJM61" s="26"/>
      <c r="GJN61" s="26"/>
      <c r="GJO61" s="26"/>
      <c r="GJP61" s="26"/>
      <c r="GJQ61" s="26"/>
      <c r="GJR61" s="26"/>
      <c r="GJS61" s="26"/>
      <c r="GJT61" s="26"/>
      <c r="GJU61" s="26"/>
      <c r="GJV61" s="26"/>
      <c r="GJW61" s="26"/>
      <c r="GJX61" s="26"/>
      <c r="GJY61" s="26"/>
      <c r="GJZ61" s="26"/>
      <c r="GKA61" s="26"/>
      <c r="GKB61" s="26"/>
      <c r="GKC61" s="26"/>
      <c r="GKD61" s="26"/>
      <c r="GKE61" s="26"/>
      <c r="GKF61" s="26"/>
      <c r="GKG61" s="26"/>
      <c r="GKH61" s="26"/>
      <c r="GKI61" s="26"/>
      <c r="GKJ61" s="26"/>
      <c r="GKK61" s="26"/>
      <c r="GKL61" s="26"/>
      <c r="GKM61" s="26"/>
      <c r="GKN61" s="26"/>
      <c r="GKO61" s="26"/>
      <c r="GKP61" s="26"/>
      <c r="GKQ61" s="26"/>
      <c r="GKR61" s="26"/>
      <c r="GKS61" s="26"/>
      <c r="GKT61" s="26"/>
      <c r="GKU61" s="26"/>
      <c r="GKV61" s="26"/>
      <c r="GKW61" s="26"/>
      <c r="GKX61" s="26"/>
      <c r="GKY61" s="26"/>
      <c r="GKZ61" s="26"/>
      <c r="GLA61" s="26"/>
      <c r="GLB61" s="26"/>
      <c r="GLC61" s="26"/>
      <c r="GLD61" s="26"/>
      <c r="GLE61" s="26"/>
      <c r="GLF61" s="26"/>
      <c r="GLG61" s="26"/>
      <c r="GLH61" s="26"/>
      <c r="GLI61" s="26"/>
      <c r="GLJ61" s="26"/>
      <c r="GLK61" s="26"/>
      <c r="GLL61" s="26"/>
      <c r="GLM61" s="26"/>
      <c r="GLN61" s="26"/>
      <c r="GLO61" s="26"/>
      <c r="GLP61" s="26"/>
      <c r="GLQ61" s="26"/>
      <c r="GLR61" s="26"/>
      <c r="GLS61" s="26"/>
      <c r="GLT61" s="26"/>
      <c r="GLU61" s="26"/>
      <c r="GLV61" s="26"/>
      <c r="GLW61" s="26"/>
      <c r="GLX61" s="26"/>
      <c r="GLY61" s="26"/>
      <c r="GLZ61" s="26"/>
      <c r="GMA61" s="26"/>
      <c r="GMB61" s="26"/>
      <c r="GMC61" s="26"/>
      <c r="GMD61" s="26"/>
      <c r="GME61" s="26"/>
      <c r="GMF61" s="26"/>
      <c r="GMG61" s="26"/>
      <c r="GMH61" s="26"/>
      <c r="GMI61" s="26"/>
      <c r="GMJ61" s="26"/>
      <c r="GMK61" s="26"/>
      <c r="GML61" s="26"/>
      <c r="GMM61" s="26"/>
      <c r="GMN61" s="26"/>
      <c r="GMO61" s="26"/>
      <c r="GMP61" s="26"/>
      <c r="GMQ61" s="26"/>
      <c r="GMR61" s="26"/>
      <c r="GMS61" s="26"/>
      <c r="GMT61" s="26"/>
      <c r="GMU61" s="26"/>
      <c r="GMV61" s="26"/>
      <c r="GMW61" s="26"/>
      <c r="GMX61" s="26"/>
      <c r="GMY61" s="26"/>
      <c r="GMZ61" s="26"/>
      <c r="GNA61" s="26"/>
      <c r="GNB61" s="26"/>
      <c r="GNC61" s="26"/>
      <c r="GND61" s="26"/>
      <c r="GNE61" s="26"/>
      <c r="GNF61" s="26"/>
      <c r="GNG61" s="26"/>
      <c r="GNH61" s="26"/>
      <c r="GNI61" s="26"/>
      <c r="GNJ61" s="26"/>
      <c r="GNK61" s="26"/>
      <c r="GNL61" s="26"/>
      <c r="GNM61" s="26"/>
      <c r="GNN61" s="26"/>
      <c r="GNO61" s="26"/>
      <c r="GNP61" s="26"/>
      <c r="GNQ61" s="26"/>
      <c r="GNR61" s="26"/>
      <c r="GNS61" s="26"/>
      <c r="GNT61" s="26"/>
      <c r="GNU61" s="26"/>
      <c r="GNV61" s="26"/>
      <c r="GNW61" s="26"/>
      <c r="GNX61" s="26"/>
      <c r="GNY61" s="26"/>
      <c r="GNZ61" s="26"/>
      <c r="GOA61" s="26"/>
      <c r="GOB61" s="26"/>
      <c r="GOC61" s="26"/>
      <c r="GOD61" s="26"/>
      <c r="GOE61" s="26"/>
      <c r="GOF61" s="26"/>
      <c r="GOG61" s="26"/>
      <c r="GOH61" s="26"/>
      <c r="GOI61" s="26"/>
      <c r="GOJ61" s="26"/>
      <c r="GOK61" s="26"/>
      <c r="GOL61" s="26"/>
      <c r="GOM61" s="26"/>
      <c r="GON61" s="26"/>
      <c r="GOO61" s="26"/>
      <c r="GOP61" s="26"/>
      <c r="GOQ61" s="26"/>
      <c r="GOR61" s="26"/>
      <c r="GOS61" s="26"/>
      <c r="GOT61" s="26"/>
      <c r="GOU61" s="26"/>
      <c r="GOV61" s="26"/>
      <c r="GOW61" s="26"/>
      <c r="GOX61" s="26"/>
      <c r="GOY61" s="26"/>
      <c r="GOZ61" s="26"/>
      <c r="GPA61" s="26"/>
      <c r="GPB61" s="26"/>
      <c r="GPC61" s="26"/>
      <c r="GPD61" s="26"/>
      <c r="GPE61" s="26"/>
      <c r="GPF61" s="26"/>
      <c r="GPG61" s="26"/>
      <c r="GPH61" s="26"/>
      <c r="GPI61" s="26"/>
      <c r="GPJ61" s="26"/>
      <c r="GPK61" s="26"/>
      <c r="GPL61" s="26"/>
      <c r="GPM61" s="26"/>
      <c r="GPN61" s="26"/>
      <c r="GPO61" s="26"/>
      <c r="GPP61" s="26"/>
      <c r="GPQ61" s="26"/>
      <c r="GPR61" s="26"/>
      <c r="GPS61" s="26"/>
      <c r="GPT61" s="26"/>
      <c r="GPU61" s="26"/>
      <c r="GPV61" s="26"/>
      <c r="GPW61" s="26"/>
      <c r="GPX61" s="26"/>
      <c r="GPY61" s="26"/>
      <c r="GPZ61" s="26"/>
      <c r="GQA61" s="26"/>
      <c r="GQB61" s="26"/>
      <c r="GQC61" s="26"/>
      <c r="GQD61" s="26"/>
      <c r="GQE61" s="26"/>
      <c r="GQF61" s="26"/>
      <c r="GQG61" s="26"/>
      <c r="GQH61" s="26"/>
      <c r="GQI61" s="26"/>
      <c r="GQJ61" s="26"/>
      <c r="GQK61" s="26"/>
      <c r="GQL61" s="26"/>
      <c r="GQM61" s="26"/>
      <c r="GQN61" s="26"/>
      <c r="GQO61" s="26"/>
      <c r="GQP61" s="26"/>
      <c r="GQQ61" s="26"/>
      <c r="GQR61" s="26"/>
      <c r="GQS61" s="26"/>
      <c r="GQT61" s="26"/>
      <c r="GQU61" s="26"/>
      <c r="GQV61" s="26"/>
      <c r="GQW61" s="26"/>
      <c r="GQX61" s="26"/>
      <c r="GQY61" s="26"/>
      <c r="GQZ61" s="26"/>
      <c r="GRA61" s="26"/>
      <c r="GRB61" s="26"/>
      <c r="GRC61" s="26"/>
      <c r="GRD61" s="26"/>
      <c r="GRE61" s="26"/>
      <c r="GRF61" s="26"/>
      <c r="GRG61" s="26"/>
      <c r="GRH61" s="26"/>
      <c r="GRI61" s="26"/>
      <c r="GRJ61" s="26"/>
      <c r="GRK61" s="26"/>
      <c r="GRL61" s="26"/>
      <c r="GRM61" s="26"/>
      <c r="GRN61" s="26"/>
      <c r="GRO61" s="26"/>
      <c r="GRP61" s="26"/>
      <c r="GRQ61" s="26"/>
      <c r="GRR61" s="26"/>
      <c r="GRS61" s="26"/>
      <c r="GRT61" s="26"/>
      <c r="GRU61" s="26"/>
      <c r="GRV61" s="26"/>
      <c r="GRW61" s="26"/>
      <c r="GRX61" s="26"/>
      <c r="GRY61" s="26"/>
      <c r="GRZ61" s="26"/>
      <c r="GSA61" s="26"/>
      <c r="GSB61" s="26"/>
      <c r="GSC61" s="26"/>
      <c r="GSD61" s="26"/>
      <c r="GSE61" s="26"/>
      <c r="GSF61" s="26"/>
      <c r="GSG61" s="26"/>
      <c r="GSH61" s="26"/>
      <c r="GSI61" s="26"/>
      <c r="GSJ61" s="26"/>
      <c r="GSK61" s="26"/>
      <c r="GSL61" s="26"/>
      <c r="GSM61" s="26"/>
      <c r="GSN61" s="26"/>
      <c r="GSO61" s="26"/>
      <c r="GSP61" s="26"/>
      <c r="GSQ61" s="26"/>
      <c r="GSR61" s="26"/>
      <c r="GSS61" s="26"/>
      <c r="GST61" s="26"/>
      <c r="GSU61" s="26"/>
      <c r="GSV61" s="26"/>
      <c r="GSW61" s="26"/>
      <c r="GSX61" s="26"/>
      <c r="GSY61" s="26"/>
      <c r="GSZ61" s="26"/>
      <c r="GTA61" s="26"/>
      <c r="GTB61" s="26"/>
      <c r="GTC61" s="26"/>
      <c r="GTD61" s="26"/>
      <c r="GTE61" s="26"/>
      <c r="GTF61" s="26"/>
      <c r="GTG61" s="26"/>
      <c r="GTH61" s="26"/>
      <c r="GTI61" s="26"/>
      <c r="GTJ61" s="26"/>
      <c r="GTK61" s="26"/>
      <c r="GTL61" s="26"/>
      <c r="GTM61" s="26"/>
      <c r="GTN61" s="26"/>
      <c r="GTO61" s="26"/>
      <c r="GTP61" s="26"/>
      <c r="GTQ61" s="26"/>
      <c r="GTR61" s="26"/>
      <c r="GTS61" s="26"/>
      <c r="GTT61" s="26"/>
      <c r="GTU61" s="26"/>
      <c r="GTV61" s="26"/>
      <c r="GTW61" s="26"/>
      <c r="GTX61" s="26"/>
      <c r="GTY61" s="26"/>
      <c r="GTZ61" s="26"/>
      <c r="GUA61" s="26"/>
      <c r="GUB61" s="26"/>
      <c r="GUC61" s="26"/>
      <c r="GUD61" s="26"/>
      <c r="GUE61" s="26"/>
      <c r="GUF61" s="26"/>
      <c r="GUG61" s="26"/>
      <c r="GUH61" s="26"/>
      <c r="GUI61" s="26"/>
      <c r="GUJ61" s="26"/>
      <c r="GUK61" s="26"/>
      <c r="GUL61" s="26"/>
      <c r="GUM61" s="26"/>
      <c r="GUN61" s="26"/>
      <c r="GUO61" s="26"/>
      <c r="GUP61" s="26"/>
      <c r="GUQ61" s="26"/>
      <c r="GUR61" s="26"/>
      <c r="GUS61" s="26"/>
      <c r="GUT61" s="26"/>
      <c r="GUU61" s="26"/>
      <c r="GUV61" s="26"/>
      <c r="GUW61" s="26"/>
      <c r="GUX61" s="26"/>
      <c r="GUY61" s="26"/>
      <c r="GUZ61" s="26"/>
      <c r="GVA61" s="26"/>
      <c r="GVB61" s="26"/>
      <c r="GVC61" s="26"/>
      <c r="GVD61" s="26"/>
      <c r="GVE61" s="26"/>
      <c r="GVF61" s="26"/>
      <c r="GVG61" s="26"/>
      <c r="GVH61" s="26"/>
      <c r="GVI61" s="26"/>
      <c r="GVJ61" s="26"/>
      <c r="GVK61" s="26"/>
      <c r="GVL61" s="26"/>
      <c r="GVM61" s="26"/>
      <c r="GVN61" s="26"/>
      <c r="GVO61" s="26"/>
      <c r="GVP61" s="26"/>
      <c r="GVQ61" s="26"/>
      <c r="GVR61" s="26"/>
      <c r="GVS61" s="26"/>
      <c r="GVT61" s="26"/>
      <c r="GVU61" s="26"/>
      <c r="GVV61" s="26"/>
      <c r="GVW61" s="26"/>
      <c r="GVX61" s="26"/>
      <c r="GVY61" s="26"/>
      <c r="GVZ61" s="26"/>
      <c r="GWA61" s="26"/>
      <c r="GWB61" s="26"/>
      <c r="GWC61" s="26"/>
      <c r="GWD61" s="26"/>
      <c r="GWE61" s="26"/>
      <c r="GWF61" s="26"/>
      <c r="GWG61" s="26"/>
      <c r="GWH61" s="26"/>
      <c r="GWI61" s="26"/>
      <c r="GWJ61" s="26"/>
      <c r="GWK61" s="26"/>
      <c r="GWL61" s="26"/>
      <c r="GWM61" s="26"/>
      <c r="GWN61" s="26"/>
      <c r="GWO61" s="26"/>
      <c r="GWP61" s="26"/>
      <c r="GWQ61" s="26"/>
      <c r="GWR61" s="26"/>
      <c r="GWS61" s="26"/>
      <c r="GWT61" s="26"/>
      <c r="GWU61" s="26"/>
      <c r="GWV61" s="26"/>
      <c r="GWW61" s="26"/>
      <c r="GWX61" s="26"/>
      <c r="GWY61" s="26"/>
      <c r="GWZ61" s="26"/>
      <c r="GXA61" s="26"/>
      <c r="GXB61" s="26"/>
      <c r="GXC61" s="26"/>
      <c r="GXD61" s="26"/>
      <c r="GXE61" s="26"/>
      <c r="GXF61" s="26"/>
      <c r="GXG61" s="26"/>
      <c r="GXH61" s="26"/>
      <c r="GXI61" s="26"/>
      <c r="GXJ61" s="26"/>
      <c r="GXK61" s="26"/>
      <c r="GXL61" s="26"/>
      <c r="GXM61" s="26"/>
      <c r="GXN61" s="26"/>
      <c r="GXO61" s="26"/>
      <c r="GXP61" s="26"/>
      <c r="GXQ61" s="26"/>
      <c r="GXR61" s="26"/>
      <c r="GXS61" s="26"/>
      <c r="GXT61" s="26"/>
      <c r="GXU61" s="26"/>
      <c r="GXV61" s="26"/>
      <c r="GXW61" s="26"/>
      <c r="GXX61" s="26"/>
      <c r="GXY61" s="26"/>
      <c r="GXZ61" s="26"/>
      <c r="GYA61" s="26"/>
      <c r="GYB61" s="26"/>
      <c r="GYC61" s="26"/>
      <c r="GYD61" s="26"/>
      <c r="GYE61" s="26"/>
      <c r="GYF61" s="26"/>
      <c r="GYG61" s="26"/>
      <c r="GYH61" s="26"/>
      <c r="GYI61" s="26"/>
      <c r="GYJ61" s="26"/>
      <c r="GYK61" s="26"/>
      <c r="GYL61" s="26"/>
      <c r="GYM61" s="26"/>
      <c r="GYN61" s="26"/>
      <c r="GYO61" s="26"/>
      <c r="GYP61" s="26"/>
      <c r="GYQ61" s="26"/>
      <c r="GYR61" s="26"/>
      <c r="GYS61" s="26"/>
      <c r="GYT61" s="26"/>
      <c r="GYU61" s="26"/>
      <c r="GYV61" s="26"/>
      <c r="GYW61" s="26"/>
      <c r="GYX61" s="26"/>
      <c r="GYY61" s="26"/>
      <c r="GYZ61" s="26"/>
      <c r="GZA61" s="26"/>
      <c r="GZB61" s="26"/>
      <c r="GZC61" s="26"/>
      <c r="GZD61" s="26"/>
      <c r="GZE61" s="26"/>
      <c r="GZF61" s="26"/>
      <c r="GZG61" s="26"/>
      <c r="GZH61" s="26"/>
      <c r="GZI61" s="26"/>
      <c r="GZJ61" s="26"/>
      <c r="GZK61" s="26"/>
      <c r="GZL61" s="26"/>
      <c r="GZM61" s="26"/>
      <c r="GZN61" s="26"/>
      <c r="GZO61" s="26"/>
      <c r="GZP61" s="26"/>
      <c r="GZQ61" s="26"/>
      <c r="GZR61" s="26"/>
      <c r="GZS61" s="26"/>
      <c r="GZT61" s="26"/>
      <c r="GZU61" s="26"/>
      <c r="GZV61" s="26"/>
      <c r="GZW61" s="26"/>
      <c r="GZX61" s="26"/>
      <c r="GZY61" s="26"/>
      <c r="GZZ61" s="26"/>
      <c r="HAA61" s="26"/>
      <c r="HAB61" s="26"/>
      <c r="HAC61" s="26"/>
      <c r="HAD61" s="26"/>
      <c r="HAE61" s="26"/>
      <c r="HAF61" s="26"/>
      <c r="HAG61" s="26"/>
      <c r="HAH61" s="26"/>
      <c r="HAI61" s="26"/>
      <c r="HAJ61" s="26"/>
      <c r="HAK61" s="26"/>
      <c r="HAL61" s="26"/>
      <c r="HAM61" s="26"/>
      <c r="HAN61" s="26"/>
      <c r="HAO61" s="26"/>
      <c r="HAP61" s="26"/>
      <c r="HAQ61" s="26"/>
      <c r="HAR61" s="26"/>
      <c r="HAS61" s="26"/>
      <c r="HAT61" s="26"/>
      <c r="HAU61" s="26"/>
      <c r="HAV61" s="26"/>
      <c r="HAW61" s="26"/>
      <c r="HAX61" s="26"/>
      <c r="HAY61" s="26"/>
      <c r="HAZ61" s="26"/>
      <c r="HBA61" s="26"/>
      <c r="HBB61" s="26"/>
      <c r="HBC61" s="26"/>
      <c r="HBD61" s="26"/>
      <c r="HBE61" s="26"/>
      <c r="HBF61" s="26"/>
      <c r="HBG61" s="26"/>
      <c r="HBH61" s="26"/>
      <c r="HBI61" s="26"/>
      <c r="HBJ61" s="26"/>
      <c r="HBK61" s="26"/>
      <c r="HBL61" s="26"/>
      <c r="HBM61" s="26"/>
      <c r="HBN61" s="26"/>
      <c r="HBO61" s="26"/>
      <c r="HBP61" s="26"/>
      <c r="HBQ61" s="26"/>
      <c r="HBR61" s="26"/>
      <c r="HBS61" s="26"/>
      <c r="HBT61" s="26"/>
      <c r="HBU61" s="26"/>
      <c r="HBV61" s="26"/>
      <c r="HBW61" s="26"/>
      <c r="HBX61" s="26"/>
      <c r="HBY61" s="26"/>
      <c r="HBZ61" s="26"/>
      <c r="HCA61" s="26"/>
      <c r="HCB61" s="26"/>
      <c r="HCC61" s="26"/>
      <c r="HCD61" s="26"/>
      <c r="HCE61" s="26"/>
      <c r="HCF61" s="26"/>
      <c r="HCG61" s="26"/>
      <c r="HCH61" s="26"/>
      <c r="HCI61" s="26"/>
      <c r="HCJ61" s="26"/>
      <c r="HCK61" s="26"/>
      <c r="HCL61" s="26"/>
      <c r="HCM61" s="26"/>
      <c r="HCN61" s="26"/>
      <c r="HCO61" s="26"/>
      <c r="HCP61" s="26"/>
      <c r="HCQ61" s="26"/>
      <c r="HCR61" s="26"/>
      <c r="HCS61" s="26"/>
      <c r="HCT61" s="26"/>
      <c r="HCU61" s="26"/>
      <c r="HCV61" s="26"/>
      <c r="HCW61" s="26"/>
      <c r="HCX61" s="26"/>
      <c r="HCY61" s="26"/>
      <c r="HCZ61" s="26"/>
      <c r="HDA61" s="26"/>
      <c r="HDB61" s="26"/>
      <c r="HDC61" s="26"/>
      <c r="HDD61" s="26"/>
      <c r="HDE61" s="26"/>
      <c r="HDF61" s="26"/>
      <c r="HDG61" s="26"/>
      <c r="HDH61" s="26"/>
      <c r="HDI61" s="26"/>
      <c r="HDJ61" s="26"/>
      <c r="HDK61" s="26"/>
      <c r="HDL61" s="26"/>
      <c r="HDM61" s="26"/>
      <c r="HDN61" s="26"/>
      <c r="HDO61" s="26"/>
      <c r="HDP61" s="26"/>
      <c r="HDQ61" s="26"/>
      <c r="HDR61" s="26"/>
      <c r="HDS61" s="26"/>
      <c r="HDT61" s="26"/>
      <c r="HDU61" s="26"/>
      <c r="HDV61" s="26"/>
      <c r="HDW61" s="26"/>
      <c r="HDX61" s="26"/>
      <c r="HDY61" s="26"/>
      <c r="HDZ61" s="26"/>
      <c r="HEA61" s="26"/>
      <c r="HEB61" s="26"/>
      <c r="HEC61" s="26"/>
      <c r="HED61" s="26"/>
      <c r="HEE61" s="26"/>
      <c r="HEF61" s="26"/>
      <c r="HEG61" s="26"/>
      <c r="HEH61" s="26"/>
      <c r="HEI61" s="26"/>
      <c r="HEJ61" s="26"/>
      <c r="HEK61" s="26"/>
      <c r="HEL61" s="26"/>
      <c r="HEM61" s="26"/>
      <c r="HEN61" s="26"/>
      <c r="HEO61" s="26"/>
      <c r="HEP61" s="26"/>
      <c r="HEQ61" s="26"/>
      <c r="HER61" s="26"/>
      <c r="HES61" s="26"/>
      <c r="HET61" s="26"/>
      <c r="HEU61" s="26"/>
      <c r="HEV61" s="26"/>
      <c r="HEW61" s="26"/>
      <c r="HEX61" s="26"/>
      <c r="HEY61" s="26"/>
      <c r="HEZ61" s="26"/>
      <c r="HFA61" s="26"/>
      <c r="HFB61" s="26"/>
      <c r="HFC61" s="26"/>
      <c r="HFD61" s="26"/>
      <c r="HFE61" s="26"/>
      <c r="HFF61" s="26"/>
      <c r="HFG61" s="26"/>
      <c r="HFH61" s="26"/>
      <c r="HFI61" s="26"/>
      <c r="HFJ61" s="26"/>
      <c r="HFK61" s="26"/>
      <c r="HFL61" s="26"/>
      <c r="HFM61" s="26"/>
      <c r="HFN61" s="26"/>
      <c r="HFO61" s="26"/>
      <c r="HFP61" s="26"/>
      <c r="HFQ61" s="26"/>
      <c r="HFR61" s="26"/>
      <c r="HFS61" s="26"/>
      <c r="HFT61" s="26"/>
      <c r="HFU61" s="26"/>
      <c r="HFV61" s="26"/>
      <c r="HFW61" s="26"/>
      <c r="HFX61" s="26"/>
      <c r="HFY61" s="26"/>
      <c r="HFZ61" s="26"/>
      <c r="HGA61" s="26"/>
      <c r="HGB61" s="26"/>
      <c r="HGC61" s="26"/>
      <c r="HGD61" s="26"/>
      <c r="HGE61" s="26"/>
      <c r="HGF61" s="26"/>
      <c r="HGG61" s="26"/>
      <c r="HGH61" s="26"/>
      <c r="HGI61" s="26"/>
      <c r="HGJ61" s="26"/>
      <c r="HGK61" s="26"/>
      <c r="HGL61" s="26"/>
      <c r="HGM61" s="26"/>
      <c r="HGN61" s="26"/>
      <c r="HGO61" s="26"/>
      <c r="HGP61" s="26"/>
      <c r="HGQ61" s="26"/>
      <c r="HGR61" s="26"/>
      <c r="HGS61" s="26"/>
      <c r="HGT61" s="26"/>
      <c r="HGU61" s="26"/>
      <c r="HGV61" s="26"/>
      <c r="HGW61" s="26"/>
      <c r="HGX61" s="26"/>
      <c r="HGY61" s="26"/>
      <c r="HGZ61" s="26"/>
      <c r="HHA61" s="26"/>
      <c r="HHB61" s="26"/>
      <c r="HHC61" s="26"/>
      <c r="HHD61" s="26"/>
      <c r="HHE61" s="26"/>
      <c r="HHF61" s="26"/>
      <c r="HHG61" s="26"/>
      <c r="HHH61" s="26"/>
      <c r="HHI61" s="26"/>
      <c r="HHJ61" s="26"/>
      <c r="HHK61" s="26"/>
      <c r="HHL61" s="26"/>
      <c r="HHM61" s="26"/>
      <c r="HHN61" s="26"/>
      <c r="HHO61" s="26"/>
      <c r="HHP61" s="26"/>
      <c r="HHQ61" s="26"/>
      <c r="HHR61" s="26"/>
      <c r="HHS61" s="26"/>
      <c r="HHT61" s="26"/>
      <c r="HHU61" s="26"/>
      <c r="HHV61" s="26"/>
      <c r="HHW61" s="26"/>
      <c r="HHX61" s="26"/>
      <c r="HHY61" s="26"/>
      <c r="HHZ61" s="26"/>
      <c r="HIA61" s="26"/>
      <c r="HIB61" s="26"/>
      <c r="HIC61" s="26"/>
      <c r="HID61" s="26"/>
      <c r="HIE61" s="26"/>
      <c r="HIF61" s="26"/>
      <c r="HIG61" s="26"/>
      <c r="HIH61" s="26"/>
      <c r="HII61" s="26"/>
      <c r="HIJ61" s="26"/>
      <c r="HIK61" s="26"/>
      <c r="HIL61" s="26"/>
      <c r="HIM61" s="26"/>
      <c r="HIN61" s="26"/>
      <c r="HIO61" s="26"/>
      <c r="HIP61" s="26"/>
      <c r="HIQ61" s="26"/>
      <c r="HIR61" s="26"/>
      <c r="HIS61" s="26"/>
      <c r="HIT61" s="26"/>
      <c r="HIU61" s="26"/>
      <c r="HIV61" s="26"/>
      <c r="HIW61" s="26"/>
      <c r="HIX61" s="26"/>
      <c r="HIY61" s="26"/>
      <c r="HIZ61" s="26"/>
      <c r="HJA61" s="26"/>
      <c r="HJB61" s="26"/>
      <c r="HJC61" s="26"/>
      <c r="HJD61" s="26"/>
      <c r="HJE61" s="26"/>
      <c r="HJF61" s="26"/>
      <c r="HJG61" s="26"/>
      <c r="HJH61" s="26"/>
      <c r="HJI61" s="26"/>
      <c r="HJJ61" s="26"/>
      <c r="HJK61" s="26"/>
      <c r="HJL61" s="26"/>
      <c r="HJM61" s="26"/>
      <c r="HJN61" s="26"/>
      <c r="HJO61" s="26"/>
      <c r="HJP61" s="26"/>
      <c r="HJQ61" s="26"/>
      <c r="HJR61" s="26"/>
      <c r="HJS61" s="26"/>
      <c r="HJT61" s="26"/>
      <c r="HJU61" s="26"/>
      <c r="HJV61" s="26"/>
      <c r="HJW61" s="26"/>
      <c r="HJX61" s="26"/>
      <c r="HJY61" s="26"/>
      <c r="HJZ61" s="26"/>
      <c r="HKA61" s="26"/>
      <c r="HKB61" s="26"/>
      <c r="HKC61" s="26"/>
      <c r="HKD61" s="26"/>
      <c r="HKE61" s="26"/>
      <c r="HKF61" s="26"/>
      <c r="HKG61" s="26"/>
      <c r="HKH61" s="26"/>
      <c r="HKI61" s="26"/>
      <c r="HKJ61" s="26"/>
      <c r="HKK61" s="26"/>
      <c r="HKL61" s="26"/>
      <c r="HKM61" s="26"/>
      <c r="HKN61" s="26"/>
      <c r="HKO61" s="26"/>
      <c r="HKP61" s="26"/>
      <c r="HKQ61" s="26"/>
      <c r="HKR61" s="26"/>
      <c r="HKS61" s="26"/>
      <c r="HKT61" s="26"/>
      <c r="HKU61" s="26"/>
      <c r="HKV61" s="26"/>
      <c r="HKW61" s="26"/>
      <c r="HKX61" s="26"/>
      <c r="HKY61" s="26"/>
      <c r="HKZ61" s="26"/>
      <c r="HLA61" s="26"/>
      <c r="HLB61" s="26"/>
      <c r="HLC61" s="26"/>
      <c r="HLD61" s="26"/>
      <c r="HLE61" s="26"/>
      <c r="HLF61" s="26"/>
      <c r="HLG61" s="26"/>
      <c r="HLH61" s="26"/>
      <c r="HLI61" s="26"/>
      <c r="HLJ61" s="26"/>
      <c r="HLK61" s="26"/>
      <c r="HLL61" s="26"/>
      <c r="HLM61" s="26"/>
      <c r="HLN61" s="26"/>
      <c r="HLO61" s="26"/>
      <c r="HLP61" s="26"/>
      <c r="HLQ61" s="26"/>
      <c r="HLR61" s="26"/>
      <c r="HLS61" s="26"/>
      <c r="HLT61" s="26"/>
      <c r="HLU61" s="26"/>
      <c r="HLV61" s="26"/>
      <c r="HLW61" s="26"/>
      <c r="HLX61" s="26"/>
      <c r="HLY61" s="26"/>
      <c r="HLZ61" s="26"/>
      <c r="HMA61" s="26"/>
      <c r="HMB61" s="26"/>
      <c r="HMC61" s="26"/>
      <c r="HMD61" s="26"/>
      <c r="HME61" s="26"/>
      <c r="HMF61" s="26"/>
      <c r="HMG61" s="26"/>
      <c r="HMH61" s="26"/>
      <c r="HMI61" s="26"/>
      <c r="HMJ61" s="26"/>
      <c r="HMK61" s="26"/>
      <c r="HML61" s="26"/>
      <c r="HMM61" s="26"/>
      <c r="HMN61" s="26"/>
      <c r="HMO61" s="26"/>
      <c r="HMP61" s="26"/>
      <c r="HMQ61" s="26"/>
      <c r="HMR61" s="26"/>
      <c r="HMS61" s="26"/>
      <c r="HMT61" s="26"/>
      <c r="HMU61" s="26"/>
      <c r="HMV61" s="26"/>
      <c r="HMW61" s="26"/>
      <c r="HMX61" s="26"/>
      <c r="HMY61" s="26"/>
      <c r="HMZ61" s="26"/>
      <c r="HNA61" s="26"/>
      <c r="HNB61" s="26"/>
      <c r="HNC61" s="26"/>
      <c r="HND61" s="26"/>
      <c r="HNE61" s="26"/>
      <c r="HNF61" s="26"/>
      <c r="HNG61" s="26"/>
      <c r="HNH61" s="26"/>
      <c r="HNI61" s="26"/>
      <c r="HNJ61" s="26"/>
      <c r="HNK61" s="26"/>
      <c r="HNL61" s="26"/>
      <c r="HNM61" s="26"/>
      <c r="HNN61" s="26"/>
      <c r="HNO61" s="26"/>
      <c r="HNP61" s="26"/>
      <c r="HNQ61" s="26"/>
      <c r="HNR61" s="26"/>
      <c r="HNS61" s="26"/>
      <c r="HNT61" s="26"/>
      <c r="HNU61" s="26"/>
      <c r="HNV61" s="26"/>
      <c r="HNW61" s="26"/>
      <c r="HNX61" s="26"/>
      <c r="HNY61" s="26"/>
      <c r="HNZ61" s="26"/>
      <c r="HOA61" s="26"/>
      <c r="HOB61" s="26"/>
      <c r="HOC61" s="26"/>
      <c r="HOD61" s="26"/>
      <c r="HOE61" s="26"/>
      <c r="HOF61" s="26"/>
      <c r="HOG61" s="26"/>
      <c r="HOH61" s="26"/>
      <c r="HOI61" s="26"/>
      <c r="HOJ61" s="26"/>
      <c r="HOK61" s="26"/>
      <c r="HOL61" s="26"/>
      <c r="HOM61" s="26"/>
      <c r="HON61" s="26"/>
      <c r="HOO61" s="26"/>
      <c r="HOP61" s="26"/>
      <c r="HOQ61" s="26"/>
      <c r="HOR61" s="26"/>
      <c r="HOS61" s="26"/>
      <c r="HOT61" s="26"/>
      <c r="HOU61" s="26"/>
      <c r="HOV61" s="26"/>
      <c r="HOW61" s="26"/>
      <c r="HOX61" s="26"/>
      <c r="HOY61" s="26"/>
      <c r="HOZ61" s="26"/>
      <c r="HPA61" s="26"/>
      <c r="HPB61" s="26"/>
      <c r="HPC61" s="26"/>
      <c r="HPD61" s="26"/>
      <c r="HPE61" s="26"/>
      <c r="HPF61" s="26"/>
      <c r="HPG61" s="26"/>
      <c r="HPH61" s="26"/>
      <c r="HPI61" s="26"/>
      <c r="HPJ61" s="26"/>
      <c r="HPK61" s="26"/>
      <c r="HPL61" s="26"/>
      <c r="HPM61" s="26"/>
      <c r="HPN61" s="26"/>
      <c r="HPO61" s="26"/>
      <c r="HPP61" s="26"/>
      <c r="HPQ61" s="26"/>
      <c r="HPR61" s="26"/>
      <c r="HPS61" s="26"/>
      <c r="HPT61" s="26"/>
      <c r="HPU61" s="26"/>
      <c r="HPV61" s="26"/>
      <c r="HPW61" s="26"/>
      <c r="HPX61" s="26"/>
      <c r="HPY61" s="26"/>
      <c r="HPZ61" s="26"/>
      <c r="HQA61" s="26"/>
      <c r="HQB61" s="26"/>
      <c r="HQC61" s="26"/>
      <c r="HQD61" s="26"/>
      <c r="HQE61" s="26"/>
      <c r="HQF61" s="26"/>
      <c r="HQG61" s="26"/>
      <c r="HQH61" s="26"/>
      <c r="HQI61" s="26"/>
      <c r="HQJ61" s="26"/>
      <c r="HQK61" s="26"/>
      <c r="HQL61" s="26"/>
      <c r="HQM61" s="26"/>
      <c r="HQN61" s="26"/>
      <c r="HQO61" s="26"/>
      <c r="HQP61" s="26"/>
      <c r="HQQ61" s="26"/>
      <c r="HQR61" s="26"/>
      <c r="HQS61" s="26"/>
      <c r="HQT61" s="26"/>
      <c r="HQU61" s="26"/>
      <c r="HQV61" s="26"/>
      <c r="HQW61" s="26"/>
      <c r="HQX61" s="26"/>
      <c r="HQY61" s="26"/>
      <c r="HQZ61" s="26"/>
      <c r="HRA61" s="26"/>
      <c r="HRB61" s="26"/>
      <c r="HRC61" s="26"/>
      <c r="HRD61" s="26"/>
      <c r="HRE61" s="26"/>
      <c r="HRF61" s="26"/>
      <c r="HRG61" s="26"/>
      <c r="HRH61" s="26"/>
      <c r="HRI61" s="26"/>
      <c r="HRJ61" s="26"/>
      <c r="HRK61" s="26"/>
      <c r="HRL61" s="26"/>
      <c r="HRM61" s="26"/>
      <c r="HRN61" s="26"/>
      <c r="HRO61" s="26"/>
      <c r="HRP61" s="26"/>
      <c r="HRQ61" s="26"/>
      <c r="HRR61" s="26"/>
      <c r="HRS61" s="26"/>
      <c r="HRT61" s="26"/>
      <c r="HRU61" s="26"/>
      <c r="HRV61" s="26"/>
      <c r="HRW61" s="26"/>
      <c r="HRX61" s="26"/>
      <c r="HRY61" s="26"/>
      <c r="HRZ61" s="26"/>
      <c r="HSA61" s="26"/>
      <c r="HSB61" s="26"/>
      <c r="HSC61" s="26"/>
      <c r="HSD61" s="26"/>
      <c r="HSE61" s="26"/>
      <c r="HSF61" s="26"/>
      <c r="HSG61" s="26"/>
      <c r="HSH61" s="26"/>
      <c r="HSI61" s="26"/>
      <c r="HSJ61" s="26"/>
      <c r="HSK61" s="26"/>
      <c r="HSL61" s="26"/>
      <c r="HSM61" s="26"/>
      <c r="HSN61" s="26"/>
      <c r="HSO61" s="26"/>
      <c r="HSP61" s="26"/>
      <c r="HSQ61" s="26"/>
      <c r="HSR61" s="26"/>
      <c r="HSS61" s="26"/>
      <c r="HST61" s="26"/>
      <c r="HSU61" s="26"/>
      <c r="HSV61" s="26"/>
      <c r="HSW61" s="26"/>
      <c r="HSX61" s="26"/>
      <c r="HSY61" s="26"/>
      <c r="HSZ61" s="26"/>
      <c r="HTA61" s="26"/>
      <c r="HTB61" s="26"/>
      <c r="HTC61" s="26"/>
      <c r="HTD61" s="26"/>
      <c r="HTE61" s="26"/>
      <c r="HTF61" s="26"/>
      <c r="HTG61" s="26"/>
      <c r="HTH61" s="26"/>
      <c r="HTI61" s="26"/>
      <c r="HTJ61" s="26"/>
      <c r="HTK61" s="26"/>
      <c r="HTL61" s="26"/>
      <c r="HTM61" s="26"/>
      <c r="HTN61" s="26"/>
      <c r="HTO61" s="26"/>
      <c r="HTP61" s="26"/>
      <c r="HTQ61" s="26"/>
      <c r="HTR61" s="26"/>
      <c r="HTS61" s="26"/>
      <c r="HTT61" s="26"/>
      <c r="HTU61" s="26"/>
      <c r="HTV61" s="26"/>
      <c r="HTW61" s="26"/>
      <c r="HTX61" s="26"/>
      <c r="HTY61" s="26"/>
      <c r="HTZ61" s="26"/>
      <c r="HUA61" s="26"/>
      <c r="HUB61" s="26"/>
      <c r="HUC61" s="26"/>
      <c r="HUD61" s="26"/>
      <c r="HUE61" s="26"/>
      <c r="HUF61" s="26"/>
      <c r="HUG61" s="26"/>
      <c r="HUH61" s="26"/>
      <c r="HUI61" s="26"/>
      <c r="HUJ61" s="26"/>
      <c r="HUK61" s="26"/>
      <c r="HUL61" s="26"/>
      <c r="HUM61" s="26"/>
      <c r="HUN61" s="26"/>
      <c r="HUO61" s="26"/>
      <c r="HUP61" s="26"/>
      <c r="HUQ61" s="26"/>
      <c r="HUR61" s="26"/>
      <c r="HUS61" s="26"/>
      <c r="HUT61" s="26"/>
      <c r="HUU61" s="26"/>
      <c r="HUV61" s="26"/>
      <c r="HUW61" s="26"/>
      <c r="HUX61" s="26"/>
      <c r="HUY61" s="26"/>
      <c r="HUZ61" s="26"/>
      <c r="HVA61" s="26"/>
      <c r="HVB61" s="26"/>
      <c r="HVC61" s="26"/>
      <c r="HVD61" s="26"/>
      <c r="HVE61" s="26"/>
      <c r="HVF61" s="26"/>
      <c r="HVG61" s="26"/>
      <c r="HVH61" s="26"/>
      <c r="HVI61" s="26"/>
      <c r="HVJ61" s="26"/>
      <c r="HVK61" s="26"/>
      <c r="HVL61" s="26"/>
      <c r="HVM61" s="26"/>
      <c r="HVN61" s="26"/>
      <c r="HVO61" s="26"/>
      <c r="HVP61" s="26"/>
      <c r="HVQ61" s="26"/>
      <c r="HVR61" s="26"/>
      <c r="HVS61" s="26"/>
      <c r="HVT61" s="26"/>
      <c r="HVU61" s="26"/>
      <c r="HVV61" s="26"/>
      <c r="HVW61" s="26"/>
      <c r="HVX61" s="26"/>
      <c r="HVY61" s="26"/>
      <c r="HVZ61" s="26"/>
      <c r="HWA61" s="26"/>
      <c r="HWB61" s="26"/>
      <c r="HWC61" s="26"/>
      <c r="HWD61" s="26"/>
      <c r="HWE61" s="26"/>
      <c r="HWF61" s="26"/>
      <c r="HWG61" s="26"/>
      <c r="HWH61" s="26"/>
      <c r="HWI61" s="26"/>
      <c r="HWJ61" s="26"/>
      <c r="HWK61" s="26"/>
      <c r="HWL61" s="26"/>
      <c r="HWM61" s="26"/>
      <c r="HWN61" s="26"/>
      <c r="HWO61" s="26"/>
      <c r="HWP61" s="26"/>
      <c r="HWQ61" s="26"/>
      <c r="HWR61" s="26"/>
      <c r="HWS61" s="26"/>
      <c r="HWT61" s="26"/>
      <c r="HWU61" s="26"/>
      <c r="HWV61" s="26"/>
      <c r="HWW61" s="26"/>
      <c r="HWX61" s="26"/>
      <c r="HWY61" s="26"/>
      <c r="HWZ61" s="26"/>
      <c r="HXA61" s="26"/>
      <c r="HXB61" s="26"/>
      <c r="HXC61" s="26"/>
      <c r="HXD61" s="26"/>
      <c r="HXE61" s="26"/>
      <c r="HXF61" s="26"/>
      <c r="HXG61" s="26"/>
      <c r="HXH61" s="26"/>
      <c r="HXI61" s="26"/>
      <c r="HXJ61" s="26"/>
      <c r="HXK61" s="26"/>
      <c r="HXL61" s="26"/>
      <c r="HXM61" s="26"/>
      <c r="HXN61" s="26"/>
      <c r="HXO61" s="26"/>
      <c r="HXP61" s="26"/>
      <c r="HXQ61" s="26"/>
      <c r="HXR61" s="26"/>
      <c r="HXS61" s="26"/>
      <c r="HXT61" s="26"/>
      <c r="HXU61" s="26"/>
      <c r="HXV61" s="26"/>
      <c r="HXW61" s="26"/>
      <c r="HXX61" s="26"/>
      <c r="HXY61" s="26"/>
      <c r="HXZ61" s="26"/>
      <c r="HYA61" s="26"/>
      <c r="HYB61" s="26"/>
      <c r="HYC61" s="26"/>
      <c r="HYD61" s="26"/>
      <c r="HYE61" s="26"/>
      <c r="HYF61" s="26"/>
      <c r="HYG61" s="26"/>
      <c r="HYH61" s="26"/>
      <c r="HYI61" s="26"/>
      <c r="HYJ61" s="26"/>
      <c r="HYK61" s="26"/>
      <c r="HYL61" s="26"/>
      <c r="HYM61" s="26"/>
      <c r="HYN61" s="26"/>
      <c r="HYO61" s="26"/>
      <c r="HYP61" s="26"/>
      <c r="HYQ61" s="26"/>
      <c r="HYR61" s="26"/>
      <c r="HYS61" s="26"/>
      <c r="HYT61" s="26"/>
      <c r="HYU61" s="26"/>
      <c r="HYV61" s="26"/>
      <c r="HYW61" s="26"/>
      <c r="HYX61" s="26"/>
      <c r="HYY61" s="26"/>
      <c r="HYZ61" s="26"/>
      <c r="HZA61" s="26"/>
      <c r="HZB61" s="26"/>
      <c r="HZC61" s="26"/>
      <c r="HZD61" s="26"/>
      <c r="HZE61" s="26"/>
      <c r="HZF61" s="26"/>
      <c r="HZG61" s="26"/>
      <c r="HZH61" s="26"/>
      <c r="HZI61" s="26"/>
      <c r="HZJ61" s="26"/>
      <c r="HZK61" s="26"/>
      <c r="HZL61" s="26"/>
      <c r="HZM61" s="26"/>
      <c r="HZN61" s="26"/>
      <c r="HZO61" s="26"/>
      <c r="HZP61" s="26"/>
      <c r="HZQ61" s="26"/>
      <c r="HZR61" s="26"/>
      <c r="HZS61" s="26"/>
      <c r="HZT61" s="26"/>
      <c r="HZU61" s="26"/>
      <c r="HZV61" s="26"/>
      <c r="HZW61" s="26"/>
      <c r="HZX61" s="26"/>
      <c r="HZY61" s="26"/>
      <c r="HZZ61" s="26"/>
      <c r="IAA61" s="26"/>
      <c r="IAB61" s="26"/>
      <c r="IAC61" s="26"/>
      <c r="IAD61" s="26"/>
      <c r="IAE61" s="26"/>
      <c r="IAF61" s="26"/>
      <c r="IAG61" s="26"/>
      <c r="IAH61" s="26"/>
      <c r="IAI61" s="26"/>
      <c r="IAJ61" s="26"/>
      <c r="IAK61" s="26"/>
      <c r="IAL61" s="26"/>
      <c r="IAM61" s="26"/>
      <c r="IAN61" s="26"/>
      <c r="IAO61" s="26"/>
      <c r="IAP61" s="26"/>
      <c r="IAQ61" s="26"/>
      <c r="IAR61" s="26"/>
      <c r="IAS61" s="26"/>
      <c r="IAT61" s="26"/>
      <c r="IAU61" s="26"/>
      <c r="IAV61" s="26"/>
      <c r="IAW61" s="26"/>
      <c r="IAX61" s="26"/>
      <c r="IAY61" s="26"/>
      <c r="IAZ61" s="26"/>
      <c r="IBA61" s="26"/>
      <c r="IBB61" s="26"/>
      <c r="IBC61" s="26"/>
      <c r="IBD61" s="26"/>
      <c r="IBE61" s="26"/>
      <c r="IBF61" s="26"/>
      <c r="IBG61" s="26"/>
      <c r="IBH61" s="26"/>
      <c r="IBI61" s="26"/>
      <c r="IBJ61" s="26"/>
      <c r="IBK61" s="26"/>
      <c r="IBL61" s="26"/>
      <c r="IBM61" s="26"/>
      <c r="IBN61" s="26"/>
      <c r="IBO61" s="26"/>
      <c r="IBP61" s="26"/>
      <c r="IBQ61" s="26"/>
      <c r="IBR61" s="26"/>
      <c r="IBS61" s="26"/>
      <c r="IBT61" s="26"/>
      <c r="IBU61" s="26"/>
      <c r="IBV61" s="26"/>
      <c r="IBW61" s="26"/>
      <c r="IBX61" s="26"/>
      <c r="IBY61" s="26"/>
      <c r="IBZ61" s="26"/>
      <c r="ICA61" s="26"/>
      <c r="ICB61" s="26"/>
      <c r="ICC61" s="26"/>
      <c r="ICD61" s="26"/>
      <c r="ICE61" s="26"/>
      <c r="ICF61" s="26"/>
      <c r="ICG61" s="26"/>
      <c r="ICH61" s="26"/>
      <c r="ICI61" s="26"/>
      <c r="ICJ61" s="26"/>
      <c r="ICK61" s="26"/>
      <c r="ICL61" s="26"/>
      <c r="ICM61" s="26"/>
      <c r="ICN61" s="26"/>
      <c r="ICO61" s="26"/>
      <c r="ICP61" s="26"/>
      <c r="ICQ61" s="26"/>
      <c r="ICR61" s="26"/>
      <c r="ICS61" s="26"/>
      <c r="ICT61" s="26"/>
      <c r="ICU61" s="26"/>
      <c r="ICV61" s="26"/>
      <c r="ICW61" s="26"/>
      <c r="ICX61" s="26"/>
      <c r="ICY61" s="26"/>
      <c r="ICZ61" s="26"/>
      <c r="IDA61" s="26"/>
      <c r="IDB61" s="26"/>
      <c r="IDC61" s="26"/>
      <c r="IDD61" s="26"/>
      <c r="IDE61" s="26"/>
      <c r="IDF61" s="26"/>
      <c r="IDG61" s="26"/>
      <c r="IDH61" s="26"/>
      <c r="IDI61" s="26"/>
      <c r="IDJ61" s="26"/>
      <c r="IDK61" s="26"/>
      <c r="IDL61" s="26"/>
      <c r="IDM61" s="26"/>
      <c r="IDN61" s="26"/>
      <c r="IDO61" s="26"/>
      <c r="IDP61" s="26"/>
      <c r="IDQ61" s="26"/>
      <c r="IDR61" s="26"/>
      <c r="IDS61" s="26"/>
      <c r="IDT61" s="26"/>
      <c r="IDU61" s="26"/>
      <c r="IDV61" s="26"/>
      <c r="IDW61" s="26"/>
      <c r="IDX61" s="26"/>
      <c r="IDY61" s="26"/>
      <c r="IDZ61" s="26"/>
      <c r="IEA61" s="26"/>
      <c r="IEB61" s="26"/>
      <c r="IEC61" s="26"/>
      <c r="IED61" s="26"/>
      <c r="IEE61" s="26"/>
      <c r="IEF61" s="26"/>
      <c r="IEG61" s="26"/>
      <c r="IEH61" s="26"/>
      <c r="IEI61" s="26"/>
      <c r="IEJ61" s="26"/>
      <c r="IEK61" s="26"/>
      <c r="IEL61" s="26"/>
      <c r="IEM61" s="26"/>
      <c r="IEN61" s="26"/>
      <c r="IEO61" s="26"/>
      <c r="IEP61" s="26"/>
      <c r="IEQ61" s="26"/>
      <c r="IER61" s="26"/>
      <c r="IES61" s="26"/>
      <c r="IET61" s="26"/>
      <c r="IEU61" s="26"/>
      <c r="IEV61" s="26"/>
      <c r="IEW61" s="26"/>
      <c r="IEX61" s="26"/>
      <c r="IEY61" s="26"/>
      <c r="IEZ61" s="26"/>
      <c r="IFA61" s="26"/>
      <c r="IFB61" s="26"/>
      <c r="IFC61" s="26"/>
      <c r="IFD61" s="26"/>
      <c r="IFE61" s="26"/>
      <c r="IFF61" s="26"/>
      <c r="IFG61" s="26"/>
      <c r="IFH61" s="26"/>
      <c r="IFI61" s="26"/>
      <c r="IFJ61" s="26"/>
      <c r="IFK61" s="26"/>
      <c r="IFL61" s="26"/>
      <c r="IFM61" s="26"/>
      <c r="IFN61" s="26"/>
      <c r="IFO61" s="26"/>
      <c r="IFP61" s="26"/>
      <c r="IFQ61" s="26"/>
      <c r="IFR61" s="26"/>
      <c r="IFS61" s="26"/>
      <c r="IFT61" s="26"/>
      <c r="IFU61" s="26"/>
      <c r="IFV61" s="26"/>
      <c r="IFW61" s="26"/>
      <c r="IFX61" s="26"/>
      <c r="IFY61" s="26"/>
      <c r="IFZ61" s="26"/>
      <c r="IGA61" s="26"/>
      <c r="IGB61" s="26"/>
      <c r="IGC61" s="26"/>
      <c r="IGD61" s="26"/>
      <c r="IGE61" s="26"/>
      <c r="IGF61" s="26"/>
      <c r="IGG61" s="26"/>
      <c r="IGH61" s="26"/>
      <c r="IGI61" s="26"/>
      <c r="IGJ61" s="26"/>
      <c r="IGK61" s="26"/>
      <c r="IGL61" s="26"/>
      <c r="IGM61" s="26"/>
      <c r="IGN61" s="26"/>
      <c r="IGO61" s="26"/>
      <c r="IGP61" s="26"/>
      <c r="IGQ61" s="26"/>
      <c r="IGR61" s="26"/>
      <c r="IGS61" s="26"/>
      <c r="IGT61" s="26"/>
      <c r="IGU61" s="26"/>
      <c r="IGV61" s="26"/>
      <c r="IGW61" s="26"/>
      <c r="IGX61" s="26"/>
      <c r="IGY61" s="26"/>
      <c r="IGZ61" s="26"/>
      <c r="IHA61" s="26"/>
      <c r="IHB61" s="26"/>
      <c r="IHC61" s="26"/>
      <c r="IHD61" s="26"/>
      <c r="IHE61" s="26"/>
      <c r="IHF61" s="26"/>
      <c r="IHG61" s="26"/>
      <c r="IHH61" s="26"/>
      <c r="IHI61" s="26"/>
      <c r="IHJ61" s="26"/>
      <c r="IHK61" s="26"/>
      <c r="IHL61" s="26"/>
      <c r="IHM61" s="26"/>
      <c r="IHN61" s="26"/>
      <c r="IHO61" s="26"/>
      <c r="IHP61" s="26"/>
      <c r="IHQ61" s="26"/>
      <c r="IHR61" s="26"/>
      <c r="IHS61" s="26"/>
      <c r="IHT61" s="26"/>
      <c r="IHU61" s="26"/>
      <c r="IHV61" s="26"/>
      <c r="IHW61" s="26"/>
      <c r="IHX61" s="26"/>
      <c r="IHY61" s="26"/>
      <c r="IHZ61" s="26"/>
      <c r="IIA61" s="26"/>
      <c r="IIB61" s="26"/>
      <c r="IIC61" s="26"/>
      <c r="IID61" s="26"/>
      <c r="IIE61" s="26"/>
      <c r="IIF61" s="26"/>
      <c r="IIG61" s="26"/>
      <c r="IIH61" s="26"/>
      <c r="III61" s="26"/>
      <c r="IIJ61" s="26"/>
      <c r="IIK61" s="26"/>
      <c r="IIL61" s="26"/>
      <c r="IIM61" s="26"/>
      <c r="IIN61" s="26"/>
      <c r="IIO61" s="26"/>
      <c r="IIP61" s="26"/>
      <c r="IIQ61" s="26"/>
      <c r="IIR61" s="26"/>
      <c r="IIS61" s="26"/>
      <c r="IIT61" s="26"/>
      <c r="IIU61" s="26"/>
      <c r="IIV61" s="26"/>
      <c r="IIW61" s="26"/>
      <c r="IIX61" s="26"/>
      <c r="IIY61" s="26"/>
      <c r="IIZ61" s="26"/>
      <c r="IJA61" s="26"/>
      <c r="IJB61" s="26"/>
      <c r="IJC61" s="26"/>
      <c r="IJD61" s="26"/>
      <c r="IJE61" s="26"/>
      <c r="IJF61" s="26"/>
      <c r="IJG61" s="26"/>
      <c r="IJH61" s="26"/>
      <c r="IJI61" s="26"/>
      <c r="IJJ61" s="26"/>
      <c r="IJK61" s="26"/>
      <c r="IJL61" s="26"/>
      <c r="IJM61" s="26"/>
      <c r="IJN61" s="26"/>
      <c r="IJO61" s="26"/>
      <c r="IJP61" s="26"/>
      <c r="IJQ61" s="26"/>
      <c r="IJR61" s="26"/>
      <c r="IJS61" s="26"/>
      <c r="IJT61" s="26"/>
      <c r="IJU61" s="26"/>
      <c r="IJV61" s="26"/>
      <c r="IJW61" s="26"/>
      <c r="IJX61" s="26"/>
      <c r="IJY61" s="26"/>
      <c r="IJZ61" s="26"/>
      <c r="IKA61" s="26"/>
      <c r="IKB61" s="26"/>
      <c r="IKC61" s="26"/>
      <c r="IKD61" s="26"/>
      <c r="IKE61" s="26"/>
      <c r="IKF61" s="26"/>
      <c r="IKG61" s="26"/>
      <c r="IKH61" s="26"/>
      <c r="IKI61" s="26"/>
      <c r="IKJ61" s="26"/>
      <c r="IKK61" s="26"/>
      <c r="IKL61" s="26"/>
      <c r="IKM61" s="26"/>
      <c r="IKN61" s="26"/>
      <c r="IKO61" s="26"/>
      <c r="IKP61" s="26"/>
      <c r="IKQ61" s="26"/>
      <c r="IKR61" s="26"/>
      <c r="IKS61" s="26"/>
      <c r="IKT61" s="26"/>
      <c r="IKU61" s="26"/>
      <c r="IKV61" s="26"/>
      <c r="IKW61" s="26"/>
      <c r="IKX61" s="26"/>
      <c r="IKY61" s="26"/>
      <c r="IKZ61" s="26"/>
      <c r="ILA61" s="26"/>
      <c r="ILB61" s="26"/>
      <c r="ILC61" s="26"/>
      <c r="ILD61" s="26"/>
      <c r="ILE61" s="26"/>
      <c r="ILF61" s="26"/>
      <c r="ILG61" s="26"/>
      <c r="ILH61" s="26"/>
      <c r="ILI61" s="26"/>
      <c r="ILJ61" s="26"/>
      <c r="ILK61" s="26"/>
      <c r="ILL61" s="26"/>
      <c r="ILM61" s="26"/>
      <c r="ILN61" s="26"/>
      <c r="ILO61" s="26"/>
      <c r="ILP61" s="26"/>
      <c r="ILQ61" s="26"/>
      <c r="ILR61" s="26"/>
      <c r="ILS61" s="26"/>
      <c r="ILT61" s="26"/>
      <c r="ILU61" s="26"/>
      <c r="ILV61" s="26"/>
      <c r="ILW61" s="26"/>
      <c r="ILX61" s="26"/>
      <c r="ILY61" s="26"/>
      <c r="ILZ61" s="26"/>
      <c r="IMA61" s="26"/>
      <c r="IMB61" s="26"/>
      <c r="IMC61" s="26"/>
      <c r="IMD61" s="26"/>
      <c r="IME61" s="26"/>
      <c r="IMF61" s="26"/>
      <c r="IMG61" s="26"/>
      <c r="IMH61" s="26"/>
      <c r="IMI61" s="26"/>
      <c r="IMJ61" s="26"/>
      <c r="IMK61" s="26"/>
      <c r="IML61" s="26"/>
      <c r="IMM61" s="26"/>
      <c r="IMN61" s="26"/>
      <c r="IMO61" s="26"/>
      <c r="IMP61" s="26"/>
      <c r="IMQ61" s="26"/>
      <c r="IMR61" s="26"/>
      <c r="IMS61" s="26"/>
      <c r="IMT61" s="26"/>
      <c r="IMU61" s="26"/>
      <c r="IMV61" s="26"/>
      <c r="IMW61" s="26"/>
      <c r="IMX61" s="26"/>
      <c r="IMY61" s="26"/>
      <c r="IMZ61" s="26"/>
      <c r="INA61" s="26"/>
      <c r="INB61" s="26"/>
      <c r="INC61" s="26"/>
      <c r="IND61" s="26"/>
      <c r="INE61" s="26"/>
      <c r="INF61" s="26"/>
      <c r="ING61" s="26"/>
      <c r="INH61" s="26"/>
      <c r="INI61" s="26"/>
      <c r="INJ61" s="26"/>
      <c r="INK61" s="26"/>
      <c r="INL61" s="26"/>
      <c r="INM61" s="26"/>
      <c r="INN61" s="26"/>
      <c r="INO61" s="26"/>
      <c r="INP61" s="26"/>
      <c r="INQ61" s="26"/>
      <c r="INR61" s="26"/>
      <c r="INS61" s="26"/>
      <c r="INT61" s="26"/>
      <c r="INU61" s="26"/>
      <c r="INV61" s="26"/>
      <c r="INW61" s="26"/>
      <c r="INX61" s="26"/>
      <c r="INY61" s="26"/>
      <c r="INZ61" s="26"/>
      <c r="IOA61" s="26"/>
      <c r="IOB61" s="26"/>
      <c r="IOC61" s="26"/>
      <c r="IOD61" s="26"/>
      <c r="IOE61" s="26"/>
      <c r="IOF61" s="26"/>
      <c r="IOG61" s="26"/>
      <c r="IOH61" s="26"/>
      <c r="IOI61" s="26"/>
      <c r="IOJ61" s="26"/>
      <c r="IOK61" s="26"/>
      <c r="IOL61" s="26"/>
      <c r="IOM61" s="26"/>
      <c r="ION61" s="26"/>
      <c r="IOO61" s="26"/>
      <c r="IOP61" s="26"/>
      <c r="IOQ61" s="26"/>
      <c r="IOR61" s="26"/>
      <c r="IOS61" s="26"/>
      <c r="IOT61" s="26"/>
      <c r="IOU61" s="26"/>
      <c r="IOV61" s="26"/>
      <c r="IOW61" s="26"/>
      <c r="IOX61" s="26"/>
      <c r="IOY61" s="26"/>
      <c r="IOZ61" s="26"/>
      <c r="IPA61" s="26"/>
      <c r="IPB61" s="26"/>
      <c r="IPC61" s="26"/>
      <c r="IPD61" s="26"/>
      <c r="IPE61" s="26"/>
      <c r="IPF61" s="26"/>
      <c r="IPG61" s="26"/>
      <c r="IPH61" s="26"/>
      <c r="IPI61" s="26"/>
      <c r="IPJ61" s="26"/>
      <c r="IPK61" s="26"/>
      <c r="IPL61" s="26"/>
      <c r="IPM61" s="26"/>
      <c r="IPN61" s="26"/>
      <c r="IPO61" s="26"/>
      <c r="IPP61" s="26"/>
      <c r="IPQ61" s="26"/>
      <c r="IPR61" s="26"/>
      <c r="IPS61" s="26"/>
      <c r="IPT61" s="26"/>
      <c r="IPU61" s="26"/>
      <c r="IPV61" s="26"/>
      <c r="IPW61" s="26"/>
      <c r="IPX61" s="26"/>
      <c r="IPY61" s="26"/>
      <c r="IPZ61" s="26"/>
      <c r="IQA61" s="26"/>
      <c r="IQB61" s="26"/>
      <c r="IQC61" s="26"/>
      <c r="IQD61" s="26"/>
      <c r="IQE61" s="26"/>
      <c r="IQF61" s="26"/>
      <c r="IQG61" s="26"/>
      <c r="IQH61" s="26"/>
      <c r="IQI61" s="26"/>
      <c r="IQJ61" s="26"/>
      <c r="IQK61" s="26"/>
      <c r="IQL61" s="26"/>
      <c r="IQM61" s="26"/>
      <c r="IQN61" s="26"/>
      <c r="IQO61" s="26"/>
      <c r="IQP61" s="26"/>
      <c r="IQQ61" s="26"/>
      <c r="IQR61" s="26"/>
      <c r="IQS61" s="26"/>
      <c r="IQT61" s="26"/>
      <c r="IQU61" s="26"/>
      <c r="IQV61" s="26"/>
      <c r="IQW61" s="26"/>
      <c r="IQX61" s="26"/>
      <c r="IQY61" s="26"/>
      <c r="IQZ61" s="26"/>
      <c r="IRA61" s="26"/>
      <c r="IRB61" s="26"/>
      <c r="IRC61" s="26"/>
      <c r="IRD61" s="26"/>
      <c r="IRE61" s="26"/>
      <c r="IRF61" s="26"/>
      <c r="IRG61" s="26"/>
      <c r="IRH61" s="26"/>
      <c r="IRI61" s="26"/>
      <c r="IRJ61" s="26"/>
      <c r="IRK61" s="26"/>
      <c r="IRL61" s="26"/>
      <c r="IRM61" s="26"/>
      <c r="IRN61" s="26"/>
      <c r="IRO61" s="26"/>
      <c r="IRP61" s="26"/>
      <c r="IRQ61" s="26"/>
      <c r="IRR61" s="26"/>
      <c r="IRS61" s="26"/>
      <c r="IRT61" s="26"/>
      <c r="IRU61" s="26"/>
      <c r="IRV61" s="26"/>
      <c r="IRW61" s="26"/>
      <c r="IRX61" s="26"/>
      <c r="IRY61" s="26"/>
      <c r="IRZ61" s="26"/>
      <c r="ISA61" s="26"/>
      <c r="ISB61" s="26"/>
      <c r="ISC61" s="26"/>
      <c r="ISD61" s="26"/>
      <c r="ISE61" s="26"/>
      <c r="ISF61" s="26"/>
      <c r="ISG61" s="26"/>
      <c r="ISH61" s="26"/>
      <c r="ISI61" s="26"/>
      <c r="ISJ61" s="26"/>
      <c r="ISK61" s="26"/>
      <c r="ISL61" s="26"/>
      <c r="ISM61" s="26"/>
      <c r="ISN61" s="26"/>
      <c r="ISO61" s="26"/>
      <c r="ISP61" s="26"/>
      <c r="ISQ61" s="26"/>
      <c r="ISR61" s="26"/>
      <c r="ISS61" s="26"/>
      <c r="IST61" s="26"/>
      <c r="ISU61" s="26"/>
      <c r="ISV61" s="26"/>
      <c r="ISW61" s="26"/>
      <c r="ISX61" s="26"/>
      <c r="ISY61" s="26"/>
      <c r="ISZ61" s="26"/>
      <c r="ITA61" s="26"/>
      <c r="ITB61" s="26"/>
      <c r="ITC61" s="26"/>
      <c r="ITD61" s="26"/>
      <c r="ITE61" s="26"/>
      <c r="ITF61" s="26"/>
      <c r="ITG61" s="26"/>
      <c r="ITH61" s="26"/>
      <c r="ITI61" s="26"/>
      <c r="ITJ61" s="26"/>
      <c r="ITK61" s="26"/>
      <c r="ITL61" s="26"/>
      <c r="ITM61" s="26"/>
      <c r="ITN61" s="26"/>
      <c r="ITO61" s="26"/>
      <c r="ITP61" s="26"/>
      <c r="ITQ61" s="26"/>
      <c r="ITR61" s="26"/>
      <c r="ITS61" s="26"/>
      <c r="ITT61" s="26"/>
      <c r="ITU61" s="26"/>
      <c r="ITV61" s="26"/>
      <c r="ITW61" s="26"/>
      <c r="ITX61" s="26"/>
      <c r="ITY61" s="26"/>
      <c r="ITZ61" s="26"/>
      <c r="IUA61" s="26"/>
      <c r="IUB61" s="26"/>
      <c r="IUC61" s="26"/>
      <c r="IUD61" s="26"/>
      <c r="IUE61" s="26"/>
      <c r="IUF61" s="26"/>
      <c r="IUG61" s="26"/>
      <c r="IUH61" s="26"/>
      <c r="IUI61" s="26"/>
      <c r="IUJ61" s="26"/>
      <c r="IUK61" s="26"/>
      <c r="IUL61" s="26"/>
      <c r="IUM61" s="26"/>
      <c r="IUN61" s="26"/>
      <c r="IUO61" s="26"/>
      <c r="IUP61" s="26"/>
      <c r="IUQ61" s="26"/>
      <c r="IUR61" s="26"/>
      <c r="IUS61" s="26"/>
      <c r="IUT61" s="26"/>
      <c r="IUU61" s="26"/>
      <c r="IUV61" s="26"/>
      <c r="IUW61" s="26"/>
      <c r="IUX61" s="26"/>
      <c r="IUY61" s="26"/>
      <c r="IUZ61" s="26"/>
      <c r="IVA61" s="26"/>
      <c r="IVB61" s="26"/>
      <c r="IVC61" s="26"/>
      <c r="IVD61" s="26"/>
      <c r="IVE61" s="26"/>
      <c r="IVF61" s="26"/>
      <c r="IVG61" s="26"/>
      <c r="IVH61" s="26"/>
      <c r="IVI61" s="26"/>
      <c r="IVJ61" s="26"/>
      <c r="IVK61" s="26"/>
      <c r="IVL61" s="26"/>
      <c r="IVM61" s="26"/>
      <c r="IVN61" s="26"/>
      <c r="IVO61" s="26"/>
      <c r="IVP61" s="26"/>
      <c r="IVQ61" s="26"/>
      <c r="IVR61" s="26"/>
      <c r="IVS61" s="26"/>
      <c r="IVT61" s="26"/>
      <c r="IVU61" s="26"/>
      <c r="IVV61" s="26"/>
      <c r="IVW61" s="26"/>
      <c r="IVX61" s="26"/>
      <c r="IVY61" s="26"/>
      <c r="IVZ61" s="26"/>
      <c r="IWA61" s="26"/>
      <c r="IWB61" s="26"/>
      <c r="IWC61" s="26"/>
      <c r="IWD61" s="26"/>
      <c r="IWE61" s="26"/>
      <c r="IWF61" s="26"/>
      <c r="IWG61" s="26"/>
      <c r="IWH61" s="26"/>
      <c r="IWI61" s="26"/>
      <c r="IWJ61" s="26"/>
      <c r="IWK61" s="26"/>
      <c r="IWL61" s="26"/>
      <c r="IWM61" s="26"/>
      <c r="IWN61" s="26"/>
      <c r="IWO61" s="26"/>
      <c r="IWP61" s="26"/>
      <c r="IWQ61" s="26"/>
      <c r="IWR61" s="26"/>
      <c r="IWS61" s="26"/>
      <c r="IWT61" s="26"/>
      <c r="IWU61" s="26"/>
      <c r="IWV61" s="26"/>
      <c r="IWW61" s="26"/>
      <c r="IWX61" s="26"/>
      <c r="IWY61" s="26"/>
      <c r="IWZ61" s="26"/>
      <c r="IXA61" s="26"/>
      <c r="IXB61" s="26"/>
      <c r="IXC61" s="26"/>
      <c r="IXD61" s="26"/>
      <c r="IXE61" s="26"/>
      <c r="IXF61" s="26"/>
      <c r="IXG61" s="26"/>
      <c r="IXH61" s="26"/>
      <c r="IXI61" s="26"/>
      <c r="IXJ61" s="26"/>
      <c r="IXK61" s="26"/>
      <c r="IXL61" s="26"/>
      <c r="IXM61" s="26"/>
      <c r="IXN61" s="26"/>
      <c r="IXO61" s="26"/>
      <c r="IXP61" s="26"/>
      <c r="IXQ61" s="26"/>
      <c r="IXR61" s="26"/>
      <c r="IXS61" s="26"/>
      <c r="IXT61" s="26"/>
      <c r="IXU61" s="26"/>
      <c r="IXV61" s="26"/>
      <c r="IXW61" s="26"/>
      <c r="IXX61" s="26"/>
      <c r="IXY61" s="26"/>
      <c r="IXZ61" s="26"/>
      <c r="IYA61" s="26"/>
      <c r="IYB61" s="26"/>
      <c r="IYC61" s="26"/>
      <c r="IYD61" s="26"/>
      <c r="IYE61" s="26"/>
      <c r="IYF61" s="26"/>
      <c r="IYG61" s="26"/>
      <c r="IYH61" s="26"/>
      <c r="IYI61" s="26"/>
      <c r="IYJ61" s="26"/>
      <c r="IYK61" s="26"/>
      <c r="IYL61" s="26"/>
      <c r="IYM61" s="26"/>
      <c r="IYN61" s="26"/>
      <c r="IYO61" s="26"/>
      <c r="IYP61" s="26"/>
      <c r="IYQ61" s="26"/>
      <c r="IYR61" s="26"/>
      <c r="IYS61" s="26"/>
      <c r="IYT61" s="26"/>
      <c r="IYU61" s="26"/>
      <c r="IYV61" s="26"/>
      <c r="IYW61" s="26"/>
      <c r="IYX61" s="26"/>
      <c r="IYY61" s="26"/>
      <c r="IYZ61" s="26"/>
      <c r="IZA61" s="26"/>
      <c r="IZB61" s="26"/>
      <c r="IZC61" s="26"/>
      <c r="IZD61" s="26"/>
      <c r="IZE61" s="26"/>
      <c r="IZF61" s="26"/>
      <c r="IZG61" s="26"/>
      <c r="IZH61" s="26"/>
      <c r="IZI61" s="26"/>
      <c r="IZJ61" s="26"/>
      <c r="IZK61" s="26"/>
      <c r="IZL61" s="26"/>
      <c r="IZM61" s="26"/>
      <c r="IZN61" s="26"/>
      <c r="IZO61" s="26"/>
      <c r="IZP61" s="26"/>
      <c r="IZQ61" s="26"/>
      <c r="IZR61" s="26"/>
      <c r="IZS61" s="26"/>
      <c r="IZT61" s="26"/>
      <c r="IZU61" s="26"/>
      <c r="IZV61" s="26"/>
      <c r="IZW61" s="26"/>
      <c r="IZX61" s="26"/>
      <c r="IZY61" s="26"/>
      <c r="IZZ61" s="26"/>
      <c r="JAA61" s="26"/>
      <c r="JAB61" s="26"/>
      <c r="JAC61" s="26"/>
      <c r="JAD61" s="26"/>
      <c r="JAE61" s="26"/>
      <c r="JAF61" s="26"/>
      <c r="JAG61" s="26"/>
      <c r="JAH61" s="26"/>
      <c r="JAI61" s="26"/>
      <c r="JAJ61" s="26"/>
      <c r="JAK61" s="26"/>
      <c r="JAL61" s="26"/>
      <c r="JAM61" s="26"/>
      <c r="JAN61" s="26"/>
      <c r="JAO61" s="26"/>
      <c r="JAP61" s="26"/>
      <c r="JAQ61" s="26"/>
      <c r="JAR61" s="26"/>
      <c r="JAS61" s="26"/>
      <c r="JAT61" s="26"/>
      <c r="JAU61" s="26"/>
      <c r="JAV61" s="26"/>
      <c r="JAW61" s="26"/>
      <c r="JAX61" s="26"/>
      <c r="JAY61" s="26"/>
      <c r="JAZ61" s="26"/>
      <c r="JBA61" s="26"/>
      <c r="JBB61" s="26"/>
      <c r="JBC61" s="26"/>
      <c r="JBD61" s="26"/>
      <c r="JBE61" s="26"/>
      <c r="JBF61" s="26"/>
      <c r="JBG61" s="26"/>
      <c r="JBH61" s="26"/>
      <c r="JBI61" s="26"/>
      <c r="JBJ61" s="26"/>
      <c r="JBK61" s="26"/>
      <c r="JBL61" s="26"/>
      <c r="JBM61" s="26"/>
      <c r="JBN61" s="26"/>
      <c r="JBO61" s="26"/>
      <c r="JBP61" s="26"/>
      <c r="JBQ61" s="26"/>
      <c r="JBR61" s="26"/>
      <c r="JBS61" s="26"/>
      <c r="JBT61" s="26"/>
      <c r="JBU61" s="26"/>
      <c r="JBV61" s="26"/>
      <c r="JBW61" s="26"/>
      <c r="JBX61" s="26"/>
      <c r="JBY61" s="26"/>
      <c r="JBZ61" s="26"/>
      <c r="JCA61" s="26"/>
      <c r="JCB61" s="26"/>
      <c r="JCC61" s="26"/>
      <c r="JCD61" s="26"/>
      <c r="JCE61" s="26"/>
      <c r="JCF61" s="26"/>
      <c r="JCG61" s="26"/>
      <c r="JCH61" s="26"/>
      <c r="JCI61" s="26"/>
      <c r="JCJ61" s="26"/>
      <c r="JCK61" s="26"/>
      <c r="JCL61" s="26"/>
      <c r="JCM61" s="26"/>
      <c r="JCN61" s="26"/>
      <c r="JCO61" s="26"/>
      <c r="JCP61" s="26"/>
      <c r="JCQ61" s="26"/>
      <c r="JCR61" s="26"/>
      <c r="JCS61" s="26"/>
      <c r="JCT61" s="26"/>
      <c r="JCU61" s="26"/>
      <c r="JCV61" s="26"/>
      <c r="JCW61" s="26"/>
      <c r="JCX61" s="26"/>
      <c r="JCY61" s="26"/>
      <c r="JCZ61" s="26"/>
      <c r="JDA61" s="26"/>
      <c r="JDB61" s="26"/>
      <c r="JDC61" s="26"/>
      <c r="JDD61" s="26"/>
      <c r="JDE61" s="26"/>
      <c r="JDF61" s="26"/>
      <c r="JDG61" s="26"/>
      <c r="JDH61" s="26"/>
      <c r="JDI61" s="26"/>
      <c r="JDJ61" s="26"/>
      <c r="JDK61" s="26"/>
      <c r="JDL61" s="26"/>
      <c r="JDM61" s="26"/>
      <c r="JDN61" s="26"/>
      <c r="JDO61" s="26"/>
      <c r="JDP61" s="26"/>
      <c r="JDQ61" s="26"/>
      <c r="JDR61" s="26"/>
      <c r="JDS61" s="26"/>
      <c r="JDT61" s="26"/>
      <c r="JDU61" s="26"/>
      <c r="JDV61" s="26"/>
      <c r="JDW61" s="26"/>
      <c r="JDX61" s="26"/>
      <c r="JDY61" s="26"/>
      <c r="JDZ61" s="26"/>
      <c r="JEA61" s="26"/>
      <c r="JEB61" s="26"/>
      <c r="JEC61" s="26"/>
      <c r="JED61" s="26"/>
      <c r="JEE61" s="26"/>
      <c r="JEF61" s="26"/>
      <c r="JEG61" s="26"/>
      <c r="JEH61" s="26"/>
      <c r="JEI61" s="26"/>
      <c r="JEJ61" s="26"/>
      <c r="JEK61" s="26"/>
      <c r="JEL61" s="26"/>
      <c r="JEM61" s="26"/>
      <c r="JEN61" s="26"/>
      <c r="JEO61" s="26"/>
      <c r="JEP61" s="26"/>
      <c r="JEQ61" s="26"/>
      <c r="JER61" s="26"/>
      <c r="JES61" s="26"/>
      <c r="JET61" s="26"/>
      <c r="JEU61" s="26"/>
      <c r="JEV61" s="26"/>
      <c r="JEW61" s="26"/>
      <c r="JEX61" s="26"/>
      <c r="JEY61" s="26"/>
      <c r="JEZ61" s="26"/>
      <c r="JFA61" s="26"/>
      <c r="JFB61" s="26"/>
      <c r="JFC61" s="26"/>
      <c r="JFD61" s="26"/>
      <c r="JFE61" s="26"/>
      <c r="JFF61" s="26"/>
      <c r="JFG61" s="26"/>
      <c r="JFH61" s="26"/>
      <c r="JFI61" s="26"/>
      <c r="JFJ61" s="26"/>
      <c r="JFK61" s="26"/>
      <c r="JFL61" s="26"/>
      <c r="JFM61" s="26"/>
      <c r="JFN61" s="26"/>
      <c r="JFO61" s="26"/>
      <c r="JFP61" s="26"/>
      <c r="JFQ61" s="26"/>
      <c r="JFR61" s="26"/>
      <c r="JFS61" s="26"/>
      <c r="JFT61" s="26"/>
      <c r="JFU61" s="26"/>
      <c r="JFV61" s="26"/>
      <c r="JFW61" s="26"/>
      <c r="JFX61" s="26"/>
      <c r="JFY61" s="26"/>
      <c r="JFZ61" s="26"/>
      <c r="JGA61" s="26"/>
      <c r="JGB61" s="26"/>
      <c r="JGC61" s="26"/>
      <c r="JGD61" s="26"/>
      <c r="JGE61" s="26"/>
      <c r="JGF61" s="26"/>
      <c r="JGG61" s="26"/>
      <c r="JGH61" s="26"/>
      <c r="JGI61" s="26"/>
      <c r="JGJ61" s="26"/>
      <c r="JGK61" s="26"/>
      <c r="JGL61" s="26"/>
      <c r="JGM61" s="26"/>
      <c r="JGN61" s="26"/>
      <c r="JGO61" s="26"/>
      <c r="JGP61" s="26"/>
      <c r="JGQ61" s="26"/>
      <c r="JGR61" s="26"/>
      <c r="JGS61" s="26"/>
      <c r="JGT61" s="26"/>
      <c r="JGU61" s="26"/>
      <c r="JGV61" s="26"/>
      <c r="JGW61" s="26"/>
      <c r="JGX61" s="26"/>
      <c r="JGY61" s="26"/>
      <c r="JGZ61" s="26"/>
      <c r="JHA61" s="26"/>
      <c r="JHB61" s="26"/>
      <c r="JHC61" s="26"/>
      <c r="JHD61" s="26"/>
      <c r="JHE61" s="26"/>
      <c r="JHF61" s="26"/>
      <c r="JHG61" s="26"/>
      <c r="JHH61" s="26"/>
      <c r="JHI61" s="26"/>
      <c r="JHJ61" s="26"/>
      <c r="JHK61" s="26"/>
      <c r="JHL61" s="26"/>
      <c r="JHM61" s="26"/>
      <c r="JHN61" s="26"/>
      <c r="JHO61" s="26"/>
      <c r="JHP61" s="26"/>
      <c r="JHQ61" s="26"/>
      <c r="JHR61" s="26"/>
      <c r="JHS61" s="26"/>
      <c r="JHT61" s="26"/>
      <c r="JHU61" s="26"/>
      <c r="JHV61" s="26"/>
      <c r="JHW61" s="26"/>
      <c r="JHX61" s="26"/>
      <c r="JHY61" s="26"/>
      <c r="JHZ61" s="26"/>
      <c r="JIA61" s="26"/>
      <c r="JIB61" s="26"/>
      <c r="JIC61" s="26"/>
      <c r="JID61" s="26"/>
      <c r="JIE61" s="26"/>
      <c r="JIF61" s="26"/>
      <c r="JIG61" s="26"/>
      <c r="JIH61" s="26"/>
      <c r="JII61" s="26"/>
      <c r="JIJ61" s="26"/>
      <c r="JIK61" s="26"/>
      <c r="JIL61" s="26"/>
      <c r="JIM61" s="26"/>
      <c r="JIN61" s="26"/>
      <c r="JIO61" s="26"/>
      <c r="JIP61" s="26"/>
      <c r="JIQ61" s="26"/>
      <c r="JIR61" s="26"/>
      <c r="JIS61" s="26"/>
      <c r="JIT61" s="26"/>
      <c r="JIU61" s="26"/>
      <c r="JIV61" s="26"/>
      <c r="JIW61" s="26"/>
      <c r="JIX61" s="26"/>
      <c r="JIY61" s="26"/>
      <c r="JIZ61" s="26"/>
      <c r="JJA61" s="26"/>
      <c r="JJB61" s="26"/>
      <c r="JJC61" s="26"/>
      <c r="JJD61" s="26"/>
      <c r="JJE61" s="26"/>
      <c r="JJF61" s="26"/>
      <c r="JJG61" s="26"/>
      <c r="JJH61" s="26"/>
      <c r="JJI61" s="26"/>
      <c r="JJJ61" s="26"/>
      <c r="JJK61" s="26"/>
      <c r="JJL61" s="26"/>
      <c r="JJM61" s="26"/>
      <c r="JJN61" s="26"/>
      <c r="JJO61" s="26"/>
      <c r="JJP61" s="26"/>
      <c r="JJQ61" s="26"/>
      <c r="JJR61" s="26"/>
      <c r="JJS61" s="26"/>
      <c r="JJT61" s="26"/>
      <c r="JJU61" s="26"/>
      <c r="JJV61" s="26"/>
      <c r="JJW61" s="26"/>
      <c r="JJX61" s="26"/>
      <c r="JJY61" s="26"/>
      <c r="JJZ61" s="26"/>
      <c r="JKA61" s="26"/>
      <c r="JKB61" s="26"/>
      <c r="JKC61" s="26"/>
      <c r="JKD61" s="26"/>
      <c r="JKE61" s="26"/>
      <c r="JKF61" s="26"/>
      <c r="JKG61" s="26"/>
      <c r="JKH61" s="26"/>
      <c r="JKI61" s="26"/>
      <c r="JKJ61" s="26"/>
      <c r="JKK61" s="26"/>
      <c r="JKL61" s="26"/>
      <c r="JKM61" s="26"/>
      <c r="JKN61" s="26"/>
      <c r="JKO61" s="26"/>
      <c r="JKP61" s="26"/>
      <c r="JKQ61" s="26"/>
      <c r="JKR61" s="26"/>
      <c r="JKS61" s="26"/>
      <c r="JKT61" s="26"/>
      <c r="JKU61" s="26"/>
      <c r="JKV61" s="26"/>
      <c r="JKW61" s="26"/>
      <c r="JKX61" s="26"/>
      <c r="JKY61" s="26"/>
      <c r="JKZ61" s="26"/>
      <c r="JLA61" s="26"/>
      <c r="JLB61" s="26"/>
      <c r="JLC61" s="26"/>
      <c r="JLD61" s="26"/>
      <c r="JLE61" s="26"/>
      <c r="JLF61" s="26"/>
      <c r="JLG61" s="26"/>
      <c r="JLH61" s="26"/>
      <c r="JLI61" s="26"/>
      <c r="JLJ61" s="26"/>
      <c r="JLK61" s="26"/>
      <c r="JLL61" s="26"/>
      <c r="JLM61" s="26"/>
      <c r="JLN61" s="26"/>
      <c r="JLO61" s="26"/>
      <c r="JLP61" s="26"/>
      <c r="JLQ61" s="26"/>
      <c r="JLR61" s="26"/>
      <c r="JLS61" s="26"/>
      <c r="JLT61" s="26"/>
      <c r="JLU61" s="26"/>
      <c r="JLV61" s="26"/>
      <c r="JLW61" s="26"/>
      <c r="JLX61" s="26"/>
      <c r="JLY61" s="26"/>
      <c r="JLZ61" s="26"/>
      <c r="JMA61" s="26"/>
      <c r="JMB61" s="26"/>
      <c r="JMC61" s="26"/>
      <c r="JMD61" s="26"/>
      <c r="JME61" s="26"/>
      <c r="JMF61" s="26"/>
      <c r="JMG61" s="26"/>
      <c r="JMH61" s="26"/>
      <c r="JMI61" s="26"/>
      <c r="JMJ61" s="26"/>
      <c r="JMK61" s="26"/>
      <c r="JML61" s="26"/>
      <c r="JMM61" s="26"/>
      <c r="JMN61" s="26"/>
      <c r="JMO61" s="26"/>
      <c r="JMP61" s="26"/>
      <c r="JMQ61" s="26"/>
      <c r="JMR61" s="26"/>
      <c r="JMS61" s="26"/>
      <c r="JMT61" s="26"/>
      <c r="JMU61" s="26"/>
      <c r="JMV61" s="26"/>
      <c r="JMW61" s="26"/>
      <c r="JMX61" s="26"/>
      <c r="JMY61" s="26"/>
      <c r="JMZ61" s="26"/>
      <c r="JNA61" s="26"/>
      <c r="JNB61" s="26"/>
      <c r="JNC61" s="26"/>
      <c r="JND61" s="26"/>
      <c r="JNE61" s="26"/>
      <c r="JNF61" s="26"/>
      <c r="JNG61" s="26"/>
      <c r="JNH61" s="26"/>
      <c r="JNI61" s="26"/>
      <c r="JNJ61" s="26"/>
      <c r="JNK61" s="26"/>
      <c r="JNL61" s="26"/>
      <c r="JNM61" s="26"/>
      <c r="JNN61" s="26"/>
      <c r="JNO61" s="26"/>
      <c r="JNP61" s="26"/>
      <c r="JNQ61" s="26"/>
      <c r="JNR61" s="26"/>
      <c r="JNS61" s="26"/>
      <c r="JNT61" s="26"/>
      <c r="JNU61" s="26"/>
      <c r="JNV61" s="26"/>
      <c r="JNW61" s="26"/>
      <c r="JNX61" s="26"/>
      <c r="JNY61" s="26"/>
      <c r="JNZ61" s="26"/>
      <c r="JOA61" s="26"/>
      <c r="JOB61" s="26"/>
      <c r="JOC61" s="26"/>
      <c r="JOD61" s="26"/>
      <c r="JOE61" s="26"/>
      <c r="JOF61" s="26"/>
      <c r="JOG61" s="26"/>
      <c r="JOH61" s="26"/>
      <c r="JOI61" s="26"/>
      <c r="JOJ61" s="26"/>
      <c r="JOK61" s="26"/>
      <c r="JOL61" s="26"/>
      <c r="JOM61" s="26"/>
      <c r="JON61" s="26"/>
      <c r="JOO61" s="26"/>
      <c r="JOP61" s="26"/>
      <c r="JOQ61" s="26"/>
      <c r="JOR61" s="26"/>
      <c r="JOS61" s="26"/>
      <c r="JOT61" s="26"/>
      <c r="JOU61" s="26"/>
      <c r="JOV61" s="26"/>
      <c r="JOW61" s="26"/>
      <c r="JOX61" s="26"/>
      <c r="JOY61" s="26"/>
      <c r="JOZ61" s="26"/>
      <c r="JPA61" s="26"/>
      <c r="JPB61" s="26"/>
      <c r="JPC61" s="26"/>
      <c r="JPD61" s="26"/>
      <c r="JPE61" s="26"/>
      <c r="JPF61" s="26"/>
      <c r="JPG61" s="26"/>
      <c r="JPH61" s="26"/>
      <c r="JPI61" s="26"/>
      <c r="JPJ61" s="26"/>
      <c r="JPK61" s="26"/>
      <c r="JPL61" s="26"/>
      <c r="JPM61" s="26"/>
      <c r="JPN61" s="26"/>
      <c r="JPO61" s="26"/>
      <c r="JPP61" s="26"/>
      <c r="JPQ61" s="26"/>
      <c r="JPR61" s="26"/>
      <c r="JPS61" s="26"/>
      <c r="JPT61" s="26"/>
      <c r="JPU61" s="26"/>
      <c r="JPV61" s="26"/>
      <c r="JPW61" s="26"/>
      <c r="JPX61" s="26"/>
      <c r="JPY61" s="26"/>
      <c r="JPZ61" s="26"/>
      <c r="JQA61" s="26"/>
      <c r="JQB61" s="26"/>
      <c r="JQC61" s="26"/>
      <c r="JQD61" s="26"/>
      <c r="JQE61" s="26"/>
      <c r="JQF61" s="26"/>
      <c r="JQG61" s="26"/>
      <c r="JQH61" s="26"/>
      <c r="JQI61" s="26"/>
      <c r="JQJ61" s="26"/>
      <c r="JQK61" s="26"/>
      <c r="JQL61" s="26"/>
      <c r="JQM61" s="26"/>
      <c r="JQN61" s="26"/>
      <c r="JQO61" s="26"/>
      <c r="JQP61" s="26"/>
      <c r="JQQ61" s="26"/>
      <c r="JQR61" s="26"/>
      <c r="JQS61" s="26"/>
      <c r="JQT61" s="26"/>
      <c r="JQU61" s="26"/>
      <c r="JQV61" s="26"/>
      <c r="JQW61" s="26"/>
      <c r="JQX61" s="26"/>
      <c r="JQY61" s="26"/>
      <c r="JQZ61" s="26"/>
      <c r="JRA61" s="26"/>
      <c r="JRB61" s="26"/>
      <c r="JRC61" s="26"/>
      <c r="JRD61" s="26"/>
      <c r="JRE61" s="26"/>
      <c r="JRF61" s="26"/>
      <c r="JRG61" s="26"/>
      <c r="JRH61" s="26"/>
      <c r="JRI61" s="26"/>
      <c r="JRJ61" s="26"/>
      <c r="JRK61" s="26"/>
      <c r="JRL61" s="26"/>
      <c r="JRM61" s="26"/>
      <c r="JRN61" s="26"/>
      <c r="JRO61" s="26"/>
      <c r="JRP61" s="26"/>
      <c r="JRQ61" s="26"/>
      <c r="JRR61" s="26"/>
      <c r="JRS61" s="26"/>
      <c r="JRT61" s="26"/>
      <c r="JRU61" s="26"/>
      <c r="JRV61" s="26"/>
      <c r="JRW61" s="26"/>
      <c r="JRX61" s="26"/>
      <c r="JRY61" s="26"/>
      <c r="JRZ61" s="26"/>
      <c r="JSA61" s="26"/>
      <c r="JSB61" s="26"/>
      <c r="JSC61" s="26"/>
      <c r="JSD61" s="26"/>
      <c r="JSE61" s="26"/>
      <c r="JSF61" s="26"/>
      <c r="JSG61" s="26"/>
      <c r="JSH61" s="26"/>
      <c r="JSI61" s="26"/>
      <c r="JSJ61" s="26"/>
      <c r="JSK61" s="26"/>
      <c r="JSL61" s="26"/>
      <c r="JSM61" s="26"/>
      <c r="JSN61" s="26"/>
      <c r="JSO61" s="26"/>
      <c r="JSP61" s="26"/>
      <c r="JSQ61" s="26"/>
      <c r="JSR61" s="26"/>
      <c r="JSS61" s="26"/>
      <c r="JST61" s="26"/>
      <c r="JSU61" s="26"/>
      <c r="JSV61" s="26"/>
      <c r="JSW61" s="26"/>
      <c r="JSX61" s="26"/>
      <c r="JSY61" s="26"/>
      <c r="JSZ61" s="26"/>
      <c r="JTA61" s="26"/>
      <c r="JTB61" s="26"/>
      <c r="JTC61" s="26"/>
      <c r="JTD61" s="26"/>
      <c r="JTE61" s="26"/>
      <c r="JTF61" s="26"/>
      <c r="JTG61" s="26"/>
      <c r="JTH61" s="26"/>
      <c r="JTI61" s="26"/>
      <c r="JTJ61" s="26"/>
      <c r="JTK61" s="26"/>
      <c r="JTL61" s="26"/>
      <c r="JTM61" s="26"/>
      <c r="JTN61" s="26"/>
      <c r="JTO61" s="26"/>
      <c r="JTP61" s="26"/>
      <c r="JTQ61" s="26"/>
      <c r="JTR61" s="26"/>
      <c r="JTS61" s="26"/>
      <c r="JTT61" s="26"/>
      <c r="JTU61" s="26"/>
      <c r="JTV61" s="26"/>
      <c r="JTW61" s="26"/>
      <c r="JTX61" s="26"/>
      <c r="JTY61" s="26"/>
      <c r="JTZ61" s="26"/>
      <c r="JUA61" s="26"/>
      <c r="JUB61" s="26"/>
      <c r="JUC61" s="26"/>
      <c r="JUD61" s="26"/>
      <c r="JUE61" s="26"/>
      <c r="JUF61" s="26"/>
      <c r="JUG61" s="26"/>
      <c r="JUH61" s="26"/>
      <c r="JUI61" s="26"/>
      <c r="JUJ61" s="26"/>
      <c r="JUK61" s="26"/>
      <c r="JUL61" s="26"/>
      <c r="JUM61" s="26"/>
      <c r="JUN61" s="26"/>
      <c r="JUO61" s="26"/>
      <c r="JUP61" s="26"/>
      <c r="JUQ61" s="26"/>
      <c r="JUR61" s="26"/>
      <c r="JUS61" s="26"/>
      <c r="JUT61" s="26"/>
      <c r="JUU61" s="26"/>
      <c r="JUV61" s="26"/>
      <c r="JUW61" s="26"/>
      <c r="JUX61" s="26"/>
      <c r="JUY61" s="26"/>
      <c r="JUZ61" s="26"/>
      <c r="JVA61" s="26"/>
      <c r="JVB61" s="26"/>
      <c r="JVC61" s="26"/>
      <c r="JVD61" s="26"/>
      <c r="JVE61" s="26"/>
      <c r="JVF61" s="26"/>
      <c r="JVG61" s="26"/>
      <c r="JVH61" s="26"/>
      <c r="JVI61" s="26"/>
      <c r="JVJ61" s="26"/>
      <c r="JVK61" s="26"/>
      <c r="JVL61" s="26"/>
      <c r="JVM61" s="26"/>
      <c r="JVN61" s="26"/>
      <c r="JVO61" s="26"/>
      <c r="JVP61" s="26"/>
      <c r="JVQ61" s="26"/>
      <c r="JVR61" s="26"/>
      <c r="JVS61" s="26"/>
      <c r="JVT61" s="26"/>
      <c r="JVU61" s="26"/>
      <c r="JVV61" s="26"/>
      <c r="JVW61" s="26"/>
      <c r="JVX61" s="26"/>
      <c r="JVY61" s="26"/>
      <c r="JVZ61" s="26"/>
      <c r="JWA61" s="26"/>
      <c r="JWB61" s="26"/>
      <c r="JWC61" s="26"/>
      <c r="JWD61" s="26"/>
      <c r="JWE61" s="26"/>
      <c r="JWF61" s="26"/>
      <c r="JWG61" s="26"/>
      <c r="JWH61" s="26"/>
      <c r="JWI61" s="26"/>
      <c r="JWJ61" s="26"/>
      <c r="JWK61" s="26"/>
      <c r="JWL61" s="26"/>
      <c r="JWM61" s="26"/>
      <c r="JWN61" s="26"/>
      <c r="JWO61" s="26"/>
      <c r="JWP61" s="26"/>
      <c r="JWQ61" s="26"/>
      <c r="JWR61" s="26"/>
      <c r="JWS61" s="26"/>
      <c r="JWT61" s="26"/>
      <c r="JWU61" s="26"/>
      <c r="JWV61" s="26"/>
      <c r="JWW61" s="26"/>
      <c r="JWX61" s="26"/>
      <c r="JWY61" s="26"/>
      <c r="JWZ61" s="26"/>
      <c r="JXA61" s="26"/>
      <c r="JXB61" s="26"/>
      <c r="JXC61" s="26"/>
      <c r="JXD61" s="26"/>
      <c r="JXE61" s="26"/>
      <c r="JXF61" s="26"/>
      <c r="JXG61" s="26"/>
      <c r="JXH61" s="26"/>
      <c r="JXI61" s="26"/>
      <c r="JXJ61" s="26"/>
      <c r="JXK61" s="26"/>
      <c r="JXL61" s="26"/>
      <c r="JXM61" s="26"/>
      <c r="JXN61" s="26"/>
      <c r="JXO61" s="26"/>
      <c r="JXP61" s="26"/>
      <c r="JXQ61" s="26"/>
      <c r="JXR61" s="26"/>
      <c r="JXS61" s="26"/>
      <c r="JXT61" s="26"/>
      <c r="JXU61" s="26"/>
      <c r="JXV61" s="26"/>
      <c r="JXW61" s="26"/>
      <c r="JXX61" s="26"/>
      <c r="JXY61" s="26"/>
      <c r="JXZ61" s="26"/>
      <c r="JYA61" s="26"/>
      <c r="JYB61" s="26"/>
      <c r="JYC61" s="26"/>
      <c r="JYD61" s="26"/>
      <c r="JYE61" s="26"/>
      <c r="JYF61" s="26"/>
      <c r="JYG61" s="26"/>
      <c r="JYH61" s="26"/>
      <c r="JYI61" s="26"/>
      <c r="JYJ61" s="26"/>
      <c r="JYK61" s="26"/>
      <c r="JYL61" s="26"/>
      <c r="JYM61" s="26"/>
      <c r="JYN61" s="26"/>
      <c r="JYO61" s="26"/>
      <c r="JYP61" s="26"/>
      <c r="JYQ61" s="26"/>
      <c r="JYR61" s="26"/>
      <c r="JYS61" s="26"/>
      <c r="JYT61" s="26"/>
      <c r="JYU61" s="26"/>
      <c r="JYV61" s="26"/>
      <c r="JYW61" s="26"/>
      <c r="JYX61" s="26"/>
      <c r="JYY61" s="26"/>
      <c r="JYZ61" s="26"/>
      <c r="JZA61" s="26"/>
      <c r="JZB61" s="26"/>
      <c r="JZC61" s="26"/>
      <c r="JZD61" s="26"/>
      <c r="JZE61" s="26"/>
      <c r="JZF61" s="26"/>
      <c r="JZG61" s="26"/>
      <c r="JZH61" s="26"/>
      <c r="JZI61" s="26"/>
      <c r="JZJ61" s="26"/>
      <c r="JZK61" s="26"/>
      <c r="JZL61" s="26"/>
      <c r="JZM61" s="26"/>
      <c r="JZN61" s="26"/>
      <c r="JZO61" s="26"/>
      <c r="JZP61" s="26"/>
      <c r="JZQ61" s="26"/>
      <c r="JZR61" s="26"/>
      <c r="JZS61" s="26"/>
      <c r="JZT61" s="26"/>
      <c r="JZU61" s="26"/>
      <c r="JZV61" s="26"/>
      <c r="JZW61" s="26"/>
      <c r="JZX61" s="26"/>
      <c r="JZY61" s="26"/>
      <c r="JZZ61" s="26"/>
      <c r="KAA61" s="26"/>
      <c r="KAB61" s="26"/>
      <c r="KAC61" s="26"/>
      <c r="KAD61" s="26"/>
      <c r="KAE61" s="26"/>
      <c r="KAF61" s="26"/>
      <c r="KAG61" s="26"/>
      <c r="KAH61" s="26"/>
      <c r="KAI61" s="26"/>
      <c r="KAJ61" s="26"/>
      <c r="KAK61" s="26"/>
      <c r="KAL61" s="26"/>
      <c r="KAM61" s="26"/>
      <c r="KAN61" s="26"/>
      <c r="KAO61" s="26"/>
      <c r="KAP61" s="26"/>
      <c r="KAQ61" s="26"/>
      <c r="KAR61" s="26"/>
      <c r="KAS61" s="26"/>
      <c r="KAT61" s="26"/>
      <c r="KAU61" s="26"/>
      <c r="KAV61" s="26"/>
      <c r="KAW61" s="26"/>
      <c r="KAX61" s="26"/>
      <c r="KAY61" s="26"/>
      <c r="KAZ61" s="26"/>
      <c r="KBA61" s="26"/>
      <c r="KBB61" s="26"/>
      <c r="KBC61" s="26"/>
      <c r="KBD61" s="26"/>
      <c r="KBE61" s="26"/>
      <c r="KBF61" s="26"/>
      <c r="KBG61" s="26"/>
      <c r="KBH61" s="26"/>
      <c r="KBI61" s="26"/>
      <c r="KBJ61" s="26"/>
      <c r="KBK61" s="26"/>
      <c r="KBL61" s="26"/>
      <c r="KBM61" s="26"/>
      <c r="KBN61" s="26"/>
      <c r="KBO61" s="26"/>
      <c r="KBP61" s="26"/>
      <c r="KBQ61" s="26"/>
      <c r="KBR61" s="26"/>
      <c r="KBS61" s="26"/>
      <c r="KBT61" s="26"/>
      <c r="KBU61" s="26"/>
      <c r="KBV61" s="26"/>
      <c r="KBW61" s="26"/>
      <c r="KBX61" s="26"/>
      <c r="KBY61" s="26"/>
      <c r="KBZ61" s="26"/>
      <c r="KCA61" s="26"/>
      <c r="KCB61" s="26"/>
      <c r="KCC61" s="26"/>
      <c r="KCD61" s="26"/>
      <c r="KCE61" s="26"/>
      <c r="KCF61" s="26"/>
      <c r="KCG61" s="26"/>
      <c r="KCH61" s="26"/>
      <c r="KCI61" s="26"/>
      <c r="KCJ61" s="26"/>
      <c r="KCK61" s="26"/>
      <c r="KCL61" s="26"/>
      <c r="KCM61" s="26"/>
      <c r="KCN61" s="26"/>
      <c r="KCO61" s="26"/>
      <c r="KCP61" s="26"/>
      <c r="KCQ61" s="26"/>
      <c r="KCR61" s="26"/>
      <c r="KCS61" s="26"/>
      <c r="KCT61" s="26"/>
      <c r="KCU61" s="26"/>
      <c r="KCV61" s="26"/>
      <c r="KCW61" s="26"/>
      <c r="KCX61" s="26"/>
      <c r="KCY61" s="26"/>
      <c r="KCZ61" s="26"/>
      <c r="KDA61" s="26"/>
      <c r="KDB61" s="26"/>
      <c r="KDC61" s="26"/>
      <c r="KDD61" s="26"/>
      <c r="KDE61" s="26"/>
      <c r="KDF61" s="26"/>
      <c r="KDG61" s="26"/>
      <c r="KDH61" s="26"/>
      <c r="KDI61" s="26"/>
      <c r="KDJ61" s="26"/>
      <c r="KDK61" s="26"/>
      <c r="KDL61" s="26"/>
      <c r="KDM61" s="26"/>
      <c r="KDN61" s="26"/>
      <c r="KDO61" s="26"/>
      <c r="KDP61" s="26"/>
      <c r="KDQ61" s="26"/>
      <c r="KDR61" s="26"/>
      <c r="KDS61" s="26"/>
      <c r="KDT61" s="26"/>
      <c r="KDU61" s="26"/>
      <c r="KDV61" s="26"/>
      <c r="KDW61" s="26"/>
      <c r="KDX61" s="26"/>
      <c r="KDY61" s="26"/>
      <c r="KDZ61" s="26"/>
      <c r="KEA61" s="26"/>
      <c r="KEB61" s="26"/>
      <c r="KEC61" s="26"/>
      <c r="KED61" s="26"/>
      <c r="KEE61" s="26"/>
      <c r="KEF61" s="26"/>
      <c r="KEG61" s="26"/>
      <c r="KEH61" s="26"/>
      <c r="KEI61" s="26"/>
      <c r="KEJ61" s="26"/>
      <c r="KEK61" s="26"/>
      <c r="KEL61" s="26"/>
      <c r="KEM61" s="26"/>
      <c r="KEN61" s="26"/>
      <c r="KEO61" s="26"/>
      <c r="KEP61" s="26"/>
      <c r="KEQ61" s="26"/>
      <c r="KER61" s="26"/>
      <c r="KES61" s="26"/>
      <c r="KET61" s="26"/>
      <c r="KEU61" s="26"/>
      <c r="KEV61" s="26"/>
      <c r="KEW61" s="26"/>
      <c r="KEX61" s="26"/>
      <c r="KEY61" s="26"/>
      <c r="KEZ61" s="26"/>
      <c r="KFA61" s="26"/>
      <c r="KFB61" s="26"/>
      <c r="KFC61" s="26"/>
      <c r="KFD61" s="26"/>
      <c r="KFE61" s="26"/>
      <c r="KFF61" s="26"/>
      <c r="KFG61" s="26"/>
      <c r="KFH61" s="26"/>
      <c r="KFI61" s="26"/>
      <c r="KFJ61" s="26"/>
      <c r="KFK61" s="26"/>
      <c r="KFL61" s="26"/>
      <c r="KFM61" s="26"/>
      <c r="KFN61" s="26"/>
      <c r="KFO61" s="26"/>
      <c r="KFP61" s="26"/>
      <c r="KFQ61" s="26"/>
      <c r="KFR61" s="26"/>
      <c r="KFS61" s="26"/>
      <c r="KFT61" s="26"/>
      <c r="KFU61" s="26"/>
      <c r="KFV61" s="26"/>
      <c r="KFW61" s="26"/>
      <c r="KFX61" s="26"/>
      <c r="KFY61" s="26"/>
      <c r="KFZ61" s="26"/>
      <c r="KGA61" s="26"/>
      <c r="KGB61" s="26"/>
      <c r="KGC61" s="26"/>
      <c r="KGD61" s="26"/>
      <c r="KGE61" s="26"/>
      <c r="KGF61" s="26"/>
      <c r="KGG61" s="26"/>
      <c r="KGH61" s="26"/>
      <c r="KGI61" s="26"/>
      <c r="KGJ61" s="26"/>
      <c r="KGK61" s="26"/>
      <c r="KGL61" s="26"/>
      <c r="KGM61" s="26"/>
      <c r="KGN61" s="26"/>
      <c r="KGO61" s="26"/>
      <c r="KGP61" s="26"/>
      <c r="KGQ61" s="26"/>
      <c r="KGR61" s="26"/>
      <c r="KGS61" s="26"/>
      <c r="KGT61" s="26"/>
      <c r="KGU61" s="26"/>
      <c r="KGV61" s="26"/>
      <c r="KGW61" s="26"/>
      <c r="KGX61" s="26"/>
      <c r="KGY61" s="26"/>
      <c r="KGZ61" s="26"/>
      <c r="KHA61" s="26"/>
      <c r="KHB61" s="26"/>
      <c r="KHC61" s="26"/>
      <c r="KHD61" s="26"/>
      <c r="KHE61" s="26"/>
      <c r="KHF61" s="26"/>
      <c r="KHG61" s="26"/>
      <c r="KHH61" s="26"/>
      <c r="KHI61" s="26"/>
      <c r="KHJ61" s="26"/>
      <c r="KHK61" s="26"/>
      <c r="KHL61" s="26"/>
      <c r="KHM61" s="26"/>
      <c r="KHN61" s="26"/>
      <c r="KHO61" s="26"/>
      <c r="KHP61" s="26"/>
      <c r="KHQ61" s="26"/>
      <c r="KHR61" s="26"/>
      <c r="KHS61" s="26"/>
      <c r="KHT61" s="26"/>
      <c r="KHU61" s="26"/>
      <c r="KHV61" s="26"/>
      <c r="KHW61" s="26"/>
      <c r="KHX61" s="26"/>
      <c r="KHY61" s="26"/>
      <c r="KHZ61" s="26"/>
      <c r="KIA61" s="26"/>
      <c r="KIB61" s="26"/>
      <c r="KIC61" s="26"/>
      <c r="KID61" s="26"/>
      <c r="KIE61" s="26"/>
      <c r="KIF61" s="26"/>
      <c r="KIG61" s="26"/>
      <c r="KIH61" s="26"/>
      <c r="KII61" s="26"/>
      <c r="KIJ61" s="26"/>
      <c r="KIK61" s="26"/>
      <c r="KIL61" s="26"/>
      <c r="KIM61" s="26"/>
      <c r="KIN61" s="26"/>
      <c r="KIO61" s="26"/>
      <c r="KIP61" s="26"/>
      <c r="KIQ61" s="26"/>
      <c r="KIR61" s="26"/>
      <c r="KIS61" s="26"/>
      <c r="KIT61" s="26"/>
      <c r="KIU61" s="26"/>
      <c r="KIV61" s="26"/>
      <c r="KIW61" s="26"/>
      <c r="KIX61" s="26"/>
      <c r="KIY61" s="26"/>
      <c r="KIZ61" s="26"/>
      <c r="KJA61" s="26"/>
      <c r="KJB61" s="26"/>
      <c r="KJC61" s="26"/>
      <c r="KJD61" s="26"/>
      <c r="KJE61" s="26"/>
      <c r="KJF61" s="26"/>
      <c r="KJG61" s="26"/>
      <c r="KJH61" s="26"/>
      <c r="KJI61" s="26"/>
      <c r="KJJ61" s="26"/>
      <c r="KJK61" s="26"/>
      <c r="KJL61" s="26"/>
      <c r="KJM61" s="26"/>
      <c r="KJN61" s="26"/>
      <c r="KJO61" s="26"/>
      <c r="KJP61" s="26"/>
      <c r="KJQ61" s="26"/>
      <c r="KJR61" s="26"/>
      <c r="KJS61" s="26"/>
      <c r="KJT61" s="26"/>
      <c r="KJU61" s="26"/>
      <c r="KJV61" s="26"/>
      <c r="KJW61" s="26"/>
      <c r="KJX61" s="26"/>
      <c r="KJY61" s="26"/>
      <c r="KJZ61" s="26"/>
      <c r="KKA61" s="26"/>
      <c r="KKB61" s="26"/>
      <c r="KKC61" s="26"/>
      <c r="KKD61" s="26"/>
      <c r="KKE61" s="26"/>
      <c r="KKF61" s="26"/>
      <c r="KKG61" s="26"/>
      <c r="KKH61" s="26"/>
      <c r="KKI61" s="26"/>
      <c r="KKJ61" s="26"/>
      <c r="KKK61" s="26"/>
      <c r="KKL61" s="26"/>
      <c r="KKM61" s="26"/>
      <c r="KKN61" s="26"/>
      <c r="KKO61" s="26"/>
      <c r="KKP61" s="26"/>
      <c r="KKQ61" s="26"/>
      <c r="KKR61" s="26"/>
      <c r="KKS61" s="26"/>
      <c r="KKT61" s="26"/>
      <c r="KKU61" s="26"/>
      <c r="KKV61" s="26"/>
      <c r="KKW61" s="26"/>
      <c r="KKX61" s="26"/>
      <c r="KKY61" s="26"/>
      <c r="KKZ61" s="26"/>
      <c r="KLA61" s="26"/>
      <c r="KLB61" s="26"/>
      <c r="KLC61" s="26"/>
      <c r="KLD61" s="26"/>
      <c r="KLE61" s="26"/>
      <c r="KLF61" s="26"/>
      <c r="KLG61" s="26"/>
      <c r="KLH61" s="26"/>
      <c r="KLI61" s="26"/>
      <c r="KLJ61" s="26"/>
      <c r="KLK61" s="26"/>
      <c r="KLL61" s="26"/>
      <c r="KLM61" s="26"/>
      <c r="KLN61" s="26"/>
      <c r="KLO61" s="26"/>
      <c r="KLP61" s="26"/>
      <c r="KLQ61" s="26"/>
      <c r="KLR61" s="26"/>
      <c r="KLS61" s="26"/>
      <c r="KLT61" s="26"/>
      <c r="KLU61" s="26"/>
      <c r="KLV61" s="26"/>
      <c r="KLW61" s="26"/>
      <c r="KLX61" s="26"/>
      <c r="KLY61" s="26"/>
      <c r="KLZ61" s="26"/>
      <c r="KMA61" s="26"/>
      <c r="KMB61" s="26"/>
      <c r="KMC61" s="26"/>
      <c r="KMD61" s="26"/>
      <c r="KME61" s="26"/>
      <c r="KMF61" s="26"/>
      <c r="KMG61" s="26"/>
      <c r="KMH61" s="26"/>
      <c r="KMI61" s="26"/>
      <c r="KMJ61" s="26"/>
      <c r="KMK61" s="26"/>
      <c r="KML61" s="26"/>
      <c r="KMM61" s="26"/>
      <c r="KMN61" s="26"/>
      <c r="KMO61" s="26"/>
      <c r="KMP61" s="26"/>
      <c r="KMQ61" s="26"/>
      <c r="KMR61" s="26"/>
      <c r="KMS61" s="26"/>
      <c r="KMT61" s="26"/>
      <c r="KMU61" s="26"/>
      <c r="KMV61" s="26"/>
      <c r="KMW61" s="26"/>
      <c r="KMX61" s="26"/>
      <c r="KMY61" s="26"/>
      <c r="KMZ61" s="26"/>
      <c r="KNA61" s="26"/>
      <c r="KNB61" s="26"/>
      <c r="KNC61" s="26"/>
      <c r="KND61" s="26"/>
      <c r="KNE61" s="26"/>
      <c r="KNF61" s="26"/>
      <c r="KNG61" s="26"/>
      <c r="KNH61" s="26"/>
      <c r="KNI61" s="26"/>
      <c r="KNJ61" s="26"/>
      <c r="KNK61" s="26"/>
      <c r="KNL61" s="26"/>
      <c r="KNM61" s="26"/>
      <c r="KNN61" s="26"/>
      <c r="KNO61" s="26"/>
      <c r="KNP61" s="26"/>
      <c r="KNQ61" s="26"/>
      <c r="KNR61" s="26"/>
      <c r="KNS61" s="26"/>
      <c r="KNT61" s="26"/>
      <c r="KNU61" s="26"/>
      <c r="KNV61" s="26"/>
      <c r="KNW61" s="26"/>
      <c r="KNX61" s="26"/>
      <c r="KNY61" s="26"/>
      <c r="KNZ61" s="26"/>
      <c r="KOA61" s="26"/>
      <c r="KOB61" s="26"/>
      <c r="KOC61" s="26"/>
      <c r="KOD61" s="26"/>
      <c r="KOE61" s="26"/>
      <c r="KOF61" s="26"/>
      <c r="KOG61" s="26"/>
      <c r="KOH61" s="26"/>
      <c r="KOI61" s="26"/>
      <c r="KOJ61" s="26"/>
      <c r="KOK61" s="26"/>
      <c r="KOL61" s="26"/>
      <c r="KOM61" s="26"/>
      <c r="KON61" s="26"/>
      <c r="KOO61" s="26"/>
      <c r="KOP61" s="26"/>
      <c r="KOQ61" s="26"/>
      <c r="KOR61" s="26"/>
      <c r="KOS61" s="26"/>
      <c r="KOT61" s="26"/>
      <c r="KOU61" s="26"/>
      <c r="KOV61" s="26"/>
      <c r="KOW61" s="26"/>
      <c r="KOX61" s="26"/>
      <c r="KOY61" s="26"/>
      <c r="KOZ61" s="26"/>
      <c r="KPA61" s="26"/>
      <c r="KPB61" s="26"/>
      <c r="KPC61" s="26"/>
      <c r="KPD61" s="26"/>
      <c r="KPE61" s="26"/>
      <c r="KPF61" s="26"/>
      <c r="KPG61" s="26"/>
      <c r="KPH61" s="26"/>
      <c r="KPI61" s="26"/>
      <c r="KPJ61" s="26"/>
      <c r="KPK61" s="26"/>
      <c r="KPL61" s="26"/>
      <c r="KPM61" s="26"/>
      <c r="KPN61" s="26"/>
      <c r="KPO61" s="26"/>
      <c r="KPP61" s="26"/>
      <c r="KPQ61" s="26"/>
      <c r="KPR61" s="26"/>
      <c r="KPS61" s="26"/>
      <c r="KPT61" s="26"/>
      <c r="KPU61" s="26"/>
      <c r="KPV61" s="26"/>
      <c r="KPW61" s="26"/>
      <c r="KPX61" s="26"/>
      <c r="KPY61" s="26"/>
      <c r="KPZ61" s="26"/>
      <c r="KQA61" s="26"/>
      <c r="KQB61" s="26"/>
      <c r="KQC61" s="26"/>
      <c r="KQD61" s="26"/>
      <c r="KQE61" s="26"/>
      <c r="KQF61" s="26"/>
      <c r="KQG61" s="26"/>
      <c r="KQH61" s="26"/>
      <c r="KQI61" s="26"/>
      <c r="KQJ61" s="26"/>
      <c r="KQK61" s="26"/>
      <c r="KQL61" s="26"/>
      <c r="KQM61" s="26"/>
      <c r="KQN61" s="26"/>
      <c r="KQO61" s="26"/>
      <c r="KQP61" s="26"/>
      <c r="KQQ61" s="26"/>
      <c r="KQR61" s="26"/>
      <c r="KQS61" s="26"/>
      <c r="KQT61" s="26"/>
      <c r="KQU61" s="26"/>
      <c r="KQV61" s="26"/>
      <c r="KQW61" s="26"/>
      <c r="KQX61" s="26"/>
      <c r="KQY61" s="26"/>
      <c r="KQZ61" s="26"/>
      <c r="KRA61" s="26"/>
      <c r="KRB61" s="26"/>
      <c r="KRC61" s="26"/>
      <c r="KRD61" s="26"/>
      <c r="KRE61" s="26"/>
      <c r="KRF61" s="26"/>
      <c r="KRG61" s="26"/>
      <c r="KRH61" s="26"/>
      <c r="KRI61" s="26"/>
      <c r="KRJ61" s="26"/>
      <c r="KRK61" s="26"/>
      <c r="KRL61" s="26"/>
      <c r="KRM61" s="26"/>
      <c r="KRN61" s="26"/>
      <c r="KRO61" s="26"/>
      <c r="KRP61" s="26"/>
      <c r="KRQ61" s="26"/>
      <c r="KRR61" s="26"/>
      <c r="KRS61" s="26"/>
      <c r="KRT61" s="26"/>
      <c r="KRU61" s="26"/>
      <c r="KRV61" s="26"/>
      <c r="KRW61" s="26"/>
      <c r="KRX61" s="26"/>
      <c r="KRY61" s="26"/>
      <c r="KRZ61" s="26"/>
      <c r="KSA61" s="26"/>
      <c r="KSB61" s="26"/>
      <c r="KSC61" s="26"/>
      <c r="KSD61" s="26"/>
      <c r="KSE61" s="26"/>
      <c r="KSF61" s="26"/>
      <c r="KSG61" s="26"/>
      <c r="KSH61" s="26"/>
      <c r="KSI61" s="26"/>
      <c r="KSJ61" s="26"/>
      <c r="KSK61" s="26"/>
      <c r="KSL61" s="26"/>
      <c r="KSM61" s="26"/>
      <c r="KSN61" s="26"/>
      <c r="KSO61" s="26"/>
      <c r="KSP61" s="26"/>
      <c r="KSQ61" s="26"/>
      <c r="KSR61" s="26"/>
      <c r="KSS61" s="26"/>
      <c r="KST61" s="26"/>
      <c r="KSU61" s="26"/>
      <c r="KSV61" s="26"/>
      <c r="KSW61" s="26"/>
      <c r="KSX61" s="26"/>
      <c r="KSY61" s="26"/>
      <c r="KSZ61" s="26"/>
      <c r="KTA61" s="26"/>
      <c r="KTB61" s="26"/>
      <c r="KTC61" s="26"/>
      <c r="KTD61" s="26"/>
      <c r="KTE61" s="26"/>
      <c r="KTF61" s="26"/>
      <c r="KTG61" s="26"/>
      <c r="KTH61" s="26"/>
      <c r="KTI61" s="26"/>
      <c r="KTJ61" s="26"/>
      <c r="KTK61" s="26"/>
      <c r="KTL61" s="26"/>
      <c r="KTM61" s="26"/>
      <c r="KTN61" s="26"/>
      <c r="KTO61" s="26"/>
      <c r="KTP61" s="26"/>
      <c r="KTQ61" s="26"/>
      <c r="KTR61" s="26"/>
      <c r="KTS61" s="26"/>
      <c r="KTT61" s="26"/>
      <c r="KTU61" s="26"/>
      <c r="KTV61" s="26"/>
      <c r="KTW61" s="26"/>
      <c r="KTX61" s="26"/>
      <c r="KTY61" s="26"/>
      <c r="KTZ61" s="26"/>
      <c r="KUA61" s="26"/>
      <c r="KUB61" s="26"/>
      <c r="KUC61" s="26"/>
      <c r="KUD61" s="26"/>
      <c r="KUE61" s="26"/>
      <c r="KUF61" s="26"/>
      <c r="KUG61" s="26"/>
      <c r="KUH61" s="26"/>
      <c r="KUI61" s="26"/>
      <c r="KUJ61" s="26"/>
      <c r="KUK61" s="26"/>
      <c r="KUL61" s="26"/>
      <c r="KUM61" s="26"/>
      <c r="KUN61" s="26"/>
      <c r="KUO61" s="26"/>
      <c r="KUP61" s="26"/>
      <c r="KUQ61" s="26"/>
      <c r="KUR61" s="26"/>
      <c r="KUS61" s="26"/>
      <c r="KUT61" s="26"/>
      <c r="KUU61" s="26"/>
      <c r="KUV61" s="26"/>
      <c r="KUW61" s="26"/>
      <c r="KUX61" s="26"/>
      <c r="KUY61" s="26"/>
      <c r="KUZ61" s="26"/>
      <c r="KVA61" s="26"/>
      <c r="KVB61" s="26"/>
      <c r="KVC61" s="26"/>
      <c r="KVD61" s="26"/>
      <c r="KVE61" s="26"/>
      <c r="KVF61" s="26"/>
      <c r="KVG61" s="26"/>
      <c r="KVH61" s="26"/>
      <c r="KVI61" s="26"/>
      <c r="KVJ61" s="26"/>
      <c r="KVK61" s="26"/>
      <c r="KVL61" s="26"/>
      <c r="KVM61" s="26"/>
      <c r="KVN61" s="26"/>
      <c r="KVO61" s="26"/>
      <c r="KVP61" s="26"/>
      <c r="KVQ61" s="26"/>
      <c r="KVR61" s="26"/>
      <c r="KVS61" s="26"/>
      <c r="KVT61" s="26"/>
      <c r="KVU61" s="26"/>
      <c r="KVV61" s="26"/>
      <c r="KVW61" s="26"/>
      <c r="KVX61" s="26"/>
      <c r="KVY61" s="26"/>
      <c r="KVZ61" s="26"/>
      <c r="KWA61" s="26"/>
      <c r="KWB61" s="26"/>
      <c r="KWC61" s="26"/>
      <c r="KWD61" s="26"/>
      <c r="KWE61" s="26"/>
      <c r="KWF61" s="26"/>
      <c r="KWG61" s="26"/>
      <c r="KWH61" s="26"/>
      <c r="KWI61" s="26"/>
      <c r="KWJ61" s="26"/>
      <c r="KWK61" s="26"/>
      <c r="KWL61" s="26"/>
      <c r="KWM61" s="26"/>
      <c r="KWN61" s="26"/>
      <c r="KWO61" s="26"/>
      <c r="KWP61" s="26"/>
      <c r="KWQ61" s="26"/>
      <c r="KWR61" s="26"/>
      <c r="KWS61" s="26"/>
      <c r="KWT61" s="26"/>
      <c r="KWU61" s="26"/>
      <c r="KWV61" s="26"/>
      <c r="KWW61" s="26"/>
      <c r="KWX61" s="26"/>
      <c r="KWY61" s="26"/>
      <c r="KWZ61" s="26"/>
      <c r="KXA61" s="26"/>
      <c r="KXB61" s="26"/>
      <c r="KXC61" s="26"/>
      <c r="KXD61" s="26"/>
      <c r="KXE61" s="26"/>
      <c r="KXF61" s="26"/>
      <c r="KXG61" s="26"/>
      <c r="KXH61" s="26"/>
      <c r="KXI61" s="26"/>
      <c r="KXJ61" s="26"/>
      <c r="KXK61" s="26"/>
      <c r="KXL61" s="26"/>
      <c r="KXM61" s="26"/>
      <c r="KXN61" s="26"/>
      <c r="KXO61" s="26"/>
      <c r="KXP61" s="26"/>
      <c r="KXQ61" s="26"/>
      <c r="KXR61" s="26"/>
      <c r="KXS61" s="26"/>
      <c r="KXT61" s="26"/>
      <c r="KXU61" s="26"/>
      <c r="KXV61" s="26"/>
      <c r="KXW61" s="26"/>
      <c r="KXX61" s="26"/>
      <c r="KXY61" s="26"/>
      <c r="KXZ61" s="26"/>
      <c r="KYA61" s="26"/>
      <c r="KYB61" s="26"/>
      <c r="KYC61" s="26"/>
      <c r="KYD61" s="26"/>
      <c r="KYE61" s="26"/>
      <c r="KYF61" s="26"/>
      <c r="KYG61" s="26"/>
      <c r="KYH61" s="26"/>
      <c r="KYI61" s="26"/>
      <c r="KYJ61" s="26"/>
      <c r="KYK61" s="26"/>
      <c r="KYL61" s="26"/>
      <c r="KYM61" s="26"/>
      <c r="KYN61" s="26"/>
      <c r="KYO61" s="26"/>
      <c r="KYP61" s="26"/>
      <c r="KYQ61" s="26"/>
      <c r="KYR61" s="26"/>
      <c r="KYS61" s="26"/>
      <c r="KYT61" s="26"/>
      <c r="KYU61" s="26"/>
      <c r="KYV61" s="26"/>
      <c r="KYW61" s="26"/>
      <c r="KYX61" s="26"/>
      <c r="KYY61" s="26"/>
      <c r="KYZ61" s="26"/>
      <c r="KZA61" s="26"/>
      <c r="KZB61" s="26"/>
      <c r="KZC61" s="26"/>
      <c r="KZD61" s="26"/>
      <c r="KZE61" s="26"/>
      <c r="KZF61" s="26"/>
      <c r="KZG61" s="26"/>
      <c r="KZH61" s="26"/>
      <c r="KZI61" s="26"/>
      <c r="KZJ61" s="26"/>
      <c r="KZK61" s="26"/>
      <c r="KZL61" s="26"/>
      <c r="KZM61" s="26"/>
      <c r="KZN61" s="26"/>
      <c r="KZO61" s="26"/>
      <c r="KZP61" s="26"/>
      <c r="KZQ61" s="26"/>
      <c r="KZR61" s="26"/>
      <c r="KZS61" s="26"/>
      <c r="KZT61" s="26"/>
      <c r="KZU61" s="26"/>
      <c r="KZV61" s="26"/>
      <c r="KZW61" s="26"/>
      <c r="KZX61" s="26"/>
      <c r="KZY61" s="26"/>
      <c r="KZZ61" s="26"/>
      <c r="LAA61" s="26"/>
      <c r="LAB61" s="26"/>
      <c r="LAC61" s="26"/>
      <c r="LAD61" s="26"/>
      <c r="LAE61" s="26"/>
      <c r="LAF61" s="26"/>
      <c r="LAG61" s="26"/>
      <c r="LAH61" s="26"/>
      <c r="LAI61" s="26"/>
      <c r="LAJ61" s="26"/>
      <c r="LAK61" s="26"/>
      <c r="LAL61" s="26"/>
      <c r="LAM61" s="26"/>
      <c r="LAN61" s="26"/>
      <c r="LAO61" s="26"/>
      <c r="LAP61" s="26"/>
      <c r="LAQ61" s="26"/>
      <c r="LAR61" s="26"/>
      <c r="LAS61" s="26"/>
      <c r="LAT61" s="26"/>
      <c r="LAU61" s="26"/>
      <c r="LAV61" s="26"/>
      <c r="LAW61" s="26"/>
      <c r="LAX61" s="26"/>
      <c r="LAY61" s="26"/>
      <c r="LAZ61" s="26"/>
      <c r="LBA61" s="26"/>
      <c r="LBB61" s="26"/>
      <c r="LBC61" s="26"/>
      <c r="LBD61" s="26"/>
      <c r="LBE61" s="26"/>
      <c r="LBF61" s="26"/>
      <c r="LBG61" s="26"/>
      <c r="LBH61" s="26"/>
      <c r="LBI61" s="26"/>
      <c r="LBJ61" s="26"/>
      <c r="LBK61" s="26"/>
      <c r="LBL61" s="26"/>
      <c r="LBM61" s="26"/>
      <c r="LBN61" s="26"/>
      <c r="LBO61" s="26"/>
      <c r="LBP61" s="26"/>
      <c r="LBQ61" s="26"/>
      <c r="LBR61" s="26"/>
      <c r="LBS61" s="26"/>
      <c r="LBT61" s="26"/>
      <c r="LBU61" s="26"/>
      <c r="LBV61" s="26"/>
      <c r="LBW61" s="26"/>
      <c r="LBX61" s="26"/>
      <c r="LBY61" s="26"/>
      <c r="LBZ61" s="26"/>
      <c r="LCA61" s="26"/>
      <c r="LCB61" s="26"/>
      <c r="LCC61" s="26"/>
      <c r="LCD61" s="26"/>
      <c r="LCE61" s="26"/>
      <c r="LCF61" s="26"/>
      <c r="LCG61" s="26"/>
      <c r="LCH61" s="26"/>
      <c r="LCI61" s="26"/>
      <c r="LCJ61" s="26"/>
      <c r="LCK61" s="26"/>
      <c r="LCL61" s="26"/>
      <c r="LCM61" s="26"/>
      <c r="LCN61" s="26"/>
      <c r="LCO61" s="26"/>
      <c r="LCP61" s="26"/>
      <c r="LCQ61" s="26"/>
      <c r="LCR61" s="26"/>
      <c r="LCS61" s="26"/>
      <c r="LCT61" s="26"/>
      <c r="LCU61" s="26"/>
      <c r="LCV61" s="26"/>
      <c r="LCW61" s="26"/>
      <c r="LCX61" s="26"/>
      <c r="LCY61" s="26"/>
      <c r="LCZ61" s="26"/>
      <c r="LDA61" s="26"/>
      <c r="LDB61" s="26"/>
      <c r="LDC61" s="26"/>
      <c r="LDD61" s="26"/>
      <c r="LDE61" s="26"/>
      <c r="LDF61" s="26"/>
      <c r="LDG61" s="26"/>
      <c r="LDH61" s="26"/>
      <c r="LDI61" s="26"/>
      <c r="LDJ61" s="26"/>
      <c r="LDK61" s="26"/>
      <c r="LDL61" s="26"/>
      <c r="LDM61" s="26"/>
      <c r="LDN61" s="26"/>
      <c r="LDO61" s="26"/>
      <c r="LDP61" s="26"/>
      <c r="LDQ61" s="26"/>
      <c r="LDR61" s="26"/>
      <c r="LDS61" s="26"/>
      <c r="LDT61" s="26"/>
      <c r="LDU61" s="26"/>
      <c r="LDV61" s="26"/>
      <c r="LDW61" s="26"/>
      <c r="LDX61" s="26"/>
      <c r="LDY61" s="26"/>
      <c r="LDZ61" s="26"/>
      <c r="LEA61" s="26"/>
      <c r="LEB61" s="26"/>
      <c r="LEC61" s="26"/>
      <c r="LED61" s="26"/>
      <c r="LEE61" s="26"/>
      <c r="LEF61" s="26"/>
      <c r="LEG61" s="26"/>
      <c r="LEH61" s="26"/>
      <c r="LEI61" s="26"/>
      <c r="LEJ61" s="26"/>
      <c r="LEK61" s="26"/>
      <c r="LEL61" s="26"/>
      <c r="LEM61" s="26"/>
      <c r="LEN61" s="26"/>
      <c r="LEO61" s="26"/>
      <c r="LEP61" s="26"/>
      <c r="LEQ61" s="26"/>
      <c r="LER61" s="26"/>
      <c r="LES61" s="26"/>
      <c r="LET61" s="26"/>
      <c r="LEU61" s="26"/>
      <c r="LEV61" s="26"/>
      <c r="LEW61" s="26"/>
      <c r="LEX61" s="26"/>
      <c r="LEY61" s="26"/>
      <c r="LEZ61" s="26"/>
      <c r="LFA61" s="26"/>
      <c r="LFB61" s="26"/>
      <c r="LFC61" s="26"/>
      <c r="LFD61" s="26"/>
      <c r="LFE61" s="26"/>
      <c r="LFF61" s="26"/>
      <c r="LFG61" s="26"/>
      <c r="LFH61" s="26"/>
      <c r="LFI61" s="26"/>
      <c r="LFJ61" s="26"/>
      <c r="LFK61" s="26"/>
      <c r="LFL61" s="26"/>
      <c r="LFM61" s="26"/>
      <c r="LFN61" s="26"/>
      <c r="LFO61" s="26"/>
      <c r="LFP61" s="26"/>
      <c r="LFQ61" s="26"/>
      <c r="LFR61" s="26"/>
      <c r="LFS61" s="26"/>
      <c r="LFT61" s="26"/>
      <c r="LFU61" s="26"/>
      <c r="LFV61" s="26"/>
      <c r="LFW61" s="26"/>
      <c r="LFX61" s="26"/>
      <c r="LFY61" s="26"/>
      <c r="LFZ61" s="26"/>
      <c r="LGA61" s="26"/>
      <c r="LGB61" s="26"/>
      <c r="LGC61" s="26"/>
      <c r="LGD61" s="26"/>
      <c r="LGE61" s="26"/>
      <c r="LGF61" s="26"/>
      <c r="LGG61" s="26"/>
      <c r="LGH61" s="26"/>
      <c r="LGI61" s="26"/>
      <c r="LGJ61" s="26"/>
      <c r="LGK61" s="26"/>
      <c r="LGL61" s="26"/>
      <c r="LGM61" s="26"/>
      <c r="LGN61" s="26"/>
      <c r="LGO61" s="26"/>
      <c r="LGP61" s="26"/>
      <c r="LGQ61" s="26"/>
      <c r="LGR61" s="26"/>
      <c r="LGS61" s="26"/>
      <c r="LGT61" s="26"/>
      <c r="LGU61" s="26"/>
      <c r="LGV61" s="26"/>
      <c r="LGW61" s="26"/>
      <c r="LGX61" s="26"/>
      <c r="LGY61" s="26"/>
      <c r="LGZ61" s="26"/>
      <c r="LHA61" s="26"/>
      <c r="LHB61" s="26"/>
      <c r="LHC61" s="26"/>
      <c r="LHD61" s="26"/>
      <c r="LHE61" s="26"/>
      <c r="LHF61" s="26"/>
      <c r="LHG61" s="26"/>
      <c r="LHH61" s="26"/>
      <c r="LHI61" s="26"/>
      <c r="LHJ61" s="26"/>
      <c r="LHK61" s="26"/>
      <c r="LHL61" s="26"/>
      <c r="LHM61" s="26"/>
      <c r="LHN61" s="26"/>
      <c r="LHO61" s="26"/>
      <c r="LHP61" s="26"/>
      <c r="LHQ61" s="26"/>
      <c r="LHR61" s="26"/>
      <c r="LHS61" s="26"/>
      <c r="LHT61" s="26"/>
      <c r="LHU61" s="26"/>
      <c r="LHV61" s="26"/>
      <c r="LHW61" s="26"/>
      <c r="LHX61" s="26"/>
      <c r="LHY61" s="26"/>
      <c r="LHZ61" s="26"/>
      <c r="LIA61" s="26"/>
      <c r="LIB61" s="26"/>
      <c r="LIC61" s="26"/>
      <c r="LID61" s="26"/>
      <c r="LIE61" s="26"/>
      <c r="LIF61" s="26"/>
      <c r="LIG61" s="26"/>
      <c r="LIH61" s="26"/>
      <c r="LII61" s="26"/>
      <c r="LIJ61" s="26"/>
      <c r="LIK61" s="26"/>
      <c r="LIL61" s="26"/>
      <c r="LIM61" s="26"/>
      <c r="LIN61" s="26"/>
      <c r="LIO61" s="26"/>
      <c r="LIP61" s="26"/>
      <c r="LIQ61" s="26"/>
      <c r="LIR61" s="26"/>
      <c r="LIS61" s="26"/>
      <c r="LIT61" s="26"/>
      <c r="LIU61" s="26"/>
      <c r="LIV61" s="26"/>
      <c r="LIW61" s="26"/>
      <c r="LIX61" s="26"/>
      <c r="LIY61" s="26"/>
      <c r="LIZ61" s="26"/>
      <c r="LJA61" s="26"/>
      <c r="LJB61" s="26"/>
      <c r="LJC61" s="26"/>
      <c r="LJD61" s="26"/>
      <c r="LJE61" s="26"/>
      <c r="LJF61" s="26"/>
      <c r="LJG61" s="26"/>
      <c r="LJH61" s="26"/>
      <c r="LJI61" s="26"/>
      <c r="LJJ61" s="26"/>
      <c r="LJK61" s="26"/>
      <c r="LJL61" s="26"/>
      <c r="LJM61" s="26"/>
      <c r="LJN61" s="26"/>
      <c r="LJO61" s="26"/>
      <c r="LJP61" s="26"/>
      <c r="LJQ61" s="26"/>
      <c r="LJR61" s="26"/>
      <c r="LJS61" s="26"/>
      <c r="LJT61" s="26"/>
      <c r="LJU61" s="26"/>
      <c r="LJV61" s="26"/>
      <c r="LJW61" s="26"/>
      <c r="LJX61" s="26"/>
      <c r="LJY61" s="26"/>
      <c r="LJZ61" s="26"/>
      <c r="LKA61" s="26"/>
      <c r="LKB61" s="26"/>
      <c r="LKC61" s="26"/>
      <c r="LKD61" s="26"/>
      <c r="LKE61" s="26"/>
      <c r="LKF61" s="26"/>
      <c r="LKG61" s="26"/>
      <c r="LKH61" s="26"/>
      <c r="LKI61" s="26"/>
      <c r="LKJ61" s="26"/>
      <c r="LKK61" s="26"/>
      <c r="LKL61" s="26"/>
      <c r="LKM61" s="26"/>
      <c r="LKN61" s="26"/>
      <c r="LKO61" s="26"/>
      <c r="LKP61" s="26"/>
      <c r="LKQ61" s="26"/>
      <c r="LKR61" s="26"/>
      <c r="LKS61" s="26"/>
      <c r="LKT61" s="26"/>
      <c r="LKU61" s="26"/>
      <c r="LKV61" s="26"/>
      <c r="LKW61" s="26"/>
      <c r="LKX61" s="26"/>
      <c r="LKY61" s="26"/>
      <c r="LKZ61" s="26"/>
      <c r="LLA61" s="26"/>
      <c r="LLB61" s="26"/>
      <c r="LLC61" s="26"/>
      <c r="LLD61" s="26"/>
      <c r="LLE61" s="26"/>
      <c r="LLF61" s="26"/>
      <c r="LLG61" s="26"/>
      <c r="LLH61" s="26"/>
      <c r="LLI61" s="26"/>
      <c r="LLJ61" s="26"/>
      <c r="LLK61" s="26"/>
      <c r="LLL61" s="26"/>
      <c r="LLM61" s="26"/>
      <c r="LLN61" s="26"/>
      <c r="LLO61" s="26"/>
      <c r="LLP61" s="26"/>
      <c r="LLQ61" s="26"/>
      <c r="LLR61" s="26"/>
      <c r="LLS61" s="26"/>
      <c r="LLT61" s="26"/>
      <c r="LLU61" s="26"/>
      <c r="LLV61" s="26"/>
      <c r="LLW61" s="26"/>
      <c r="LLX61" s="26"/>
      <c r="LLY61" s="26"/>
      <c r="LLZ61" s="26"/>
      <c r="LMA61" s="26"/>
      <c r="LMB61" s="26"/>
      <c r="LMC61" s="26"/>
      <c r="LMD61" s="26"/>
      <c r="LME61" s="26"/>
      <c r="LMF61" s="26"/>
      <c r="LMG61" s="26"/>
      <c r="LMH61" s="26"/>
      <c r="LMI61" s="26"/>
      <c r="LMJ61" s="26"/>
      <c r="LMK61" s="26"/>
      <c r="LML61" s="26"/>
      <c r="LMM61" s="26"/>
      <c r="LMN61" s="26"/>
      <c r="LMO61" s="26"/>
      <c r="LMP61" s="26"/>
      <c r="LMQ61" s="26"/>
      <c r="LMR61" s="26"/>
      <c r="LMS61" s="26"/>
      <c r="LMT61" s="26"/>
      <c r="LMU61" s="26"/>
      <c r="LMV61" s="26"/>
      <c r="LMW61" s="26"/>
      <c r="LMX61" s="26"/>
      <c r="LMY61" s="26"/>
      <c r="LMZ61" s="26"/>
      <c r="LNA61" s="26"/>
      <c r="LNB61" s="26"/>
      <c r="LNC61" s="26"/>
      <c r="LND61" s="26"/>
      <c r="LNE61" s="26"/>
      <c r="LNF61" s="26"/>
      <c r="LNG61" s="26"/>
      <c r="LNH61" s="26"/>
      <c r="LNI61" s="26"/>
      <c r="LNJ61" s="26"/>
      <c r="LNK61" s="26"/>
      <c r="LNL61" s="26"/>
      <c r="LNM61" s="26"/>
      <c r="LNN61" s="26"/>
      <c r="LNO61" s="26"/>
      <c r="LNP61" s="26"/>
      <c r="LNQ61" s="26"/>
      <c r="LNR61" s="26"/>
      <c r="LNS61" s="26"/>
      <c r="LNT61" s="26"/>
      <c r="LNU61" s="26"/>
      <c r="LNV61" s="26"/>
      <c r="LNW61" s="26"/>
      <c r="LNX61" s="26"/>
      <c r="LNY61" s="26"/>
      <c r="LNZ61" s="26"/>
      <c r="LOA61" s="26"/>
      <c r="LOB61" s="26"/>
      <c r="LOC61" s="26"/>
      <c r="LOD61" s="26"/>
      <c r="LOE61" s="26"/>
      <c r="LOF61" s="26"/>
      <c r="LOG61" s="26"/>
      <c r="LOH61" s="26"/>
      <c r="LOI61" s="26"/>
      <c r="LOJ61" s="26"/>
      <c r="LOK61" s="26"/>
      <c r="LOL61" s="26"/>
      <c r="LOM61" s="26"/>
      <c r="LON61" s="26"/>
      <c r="LOO61" s="26"/>
      <c r="LOP61" s="26"/>
      <c r="LOQ61" s="26"/>
      <c r="LOR61" s="26"/>
      <c r="LOS61" s="26"/>
      <c r="LOT61" s="26"/>
      <c r="LOU61" s="26"/>
      <c r="LOV61" s="26"/>
      <c r="LOW61" s="26"/>
      <c r="LOX61" s="26"/>
      <c r="LOY61" s="26"/>
      <c r="LOZ61" s="26"/>
      <c r="LPA61" s="26"/>
      <c r="LPB61" s="26"/>
      <c r="LPC61" s="26"/>
      <c r="LPD61" s="26"/>
      <c r="LPE61" s="26"/>
      <c r="LPF61" s="26"/>
      <c r="LPG61" s="26"/>
      <c r="LPH61" s="26"/>
      <c r="LPI61" s="26"/>
      <c r="LPJ61" s="26"/>
      <c r="LPK61" s="26"/>
      <c r="LPL61" s="26"/>
      <c r="LPM61" s="26"/>
      <c r="LPN61" s="26"/>
      <c r="LPO61" s="26"/>
      <c r="LPP61" s="26"/>
      <c r="LPQ61" s="26"/>
      <c r="LPR61" s="26"/>
      <c r="LPS61" s="26"/>
      <c r="LPT61" s="26"/>
      <c r="LPU61" s="26"/>
      <c r="LPV61" s="26"/>
      <c r="LPW61" s="26"/>
      <c r="LPX61" s="26"/>
      <c r="LPY61" s="26"/>
      <c r="LPZ61" s="26"/>
      <c r="LQA61" s="26"/>
      <c r="LQB61" s="26"/>
      <c r="LQC61" s="26"/>
      <c r="LQD61" s="26"/>
      <c r="LQE61" s="26"/>
      <c r="LQF61" s="26"/>
      <c r="LQG61" s="26"/>
      <c r="LQH61" s="26"/>
      <c r="LQI61" s="26"/>
      <c r="LQJ61" s="26"/>
      <c r="LQK61" s="26"/>
      <c r="LQL61" s="26"/>
      <c r="LQM61" s="26"/>
      <c r="LQN61" s="26"/>
      <c r="LQO61" s="26"/>
      <c r="LQP61" s="26"/>
      <c r="LQQ61" s="26"/>
      <c r="LQR61" s="26"/>
      <c r="LQS61" s="26"/>
      <c r="LQT61" s="26"/>
      <c r="LQU61" s="26"/>
      <c r="LQV61" s="26"/>
      <c r="LQW61" s="26"/>
      <c r="LQX61" s="26"/>
      <c r="LQY61" s="26"/>
      <c r="LQZ61" s="26"/>
      <c r="LRA61" s="26"/>
      <c r="LRB61" s="26"/>
      <c r="LRC61" s="26"/>
      <c r="LRD61" s="26"/>
      <c r="LRE61" s="26"/>
      <c r="LRF61" s="26"/>
      <c r="LRG61" s="26"/>
      <c r="LRH61" s="26"/>
      <c r="LRI61" s="26"/>
      <c r="LRJ61" s="26"/>
      <c r="LRK61" s="26"/>
      <c r="LRL61" s="26"/>
      <c r="LRM61" s="26"/>
      <c r="LRN61" s="26"/>
      <c r="LRO61" s="26"/>
      <c r="LRP61" s="26"/>
      <c r="LRQ61" s="26"/>
      <c r="LRR61" s="26"/>
      <c r="LRS61" s="26"/>
      <c r="LRT61" s="26"/>
      <c r="LRU61" s="26"/>
      <c r="LRV61" s="26"/>
      <c r="LRW61" s="26"/>
      <c r="LRX61" s="26"/>
      <c r="LRY61" s="26"/>
      <c r="LRZ61" s="26"/>
      <c r="LSA61" s="26"/>
      <c r="LSB61" s="26"/>
      <c r="LSC61" s="26"/>
      <c r="LSD61" s="26"/>
      <c r="LSE61" s="26"/>
      <c r="LSF61" s="26"/>
      <c r="LSG61" s="26"/>
      <c r="LSH61" s="26"/>
      <c r="LSI61" s="26"/>
      <c r="LSJ61" s="26"/>
      <c r="LSK61" s="26"/>
      <c r="LSL61" s="26"/>
      <c r="LSM61" s="26"/>
      <c r="LSN61" s="26"/>
      <c r="LSO61" s="26"/>
      <c r="LSP61" s="26"/>
      <c r="LSQ61" s="26"/>
      <c r="LSR61" s="26"/>
      <c r="LSS61" s="26"/>
      <c r="LST61" s="26"/>
      <c r="LSU61" s="26"/>
      <c r="LSV61" s="26"/>
      <c r="LSW61" s="26"/>
      <c r="LSX61" s="26"/>
      <c r="LSY61" s="26"/>
      <c r="LSZ61" s="26"/>
      <c r="LTA61" s="26"/>
      <c r="LTB61" s="26"/>
      <c r="LTC61" s="26"/>
      <c r="LTD61" s="26"/>
      <c r="LTE61" s="26"/>
      <c r="LTF61" s="26"/>
      <c r="LTG61" s="26"/>
      <c r="LTH61" s="26"/>
      <c r="LTI61" s="26"/>
      <c r="LTJ61" s="26"/>
      <c r="LTK61" s="26"/>
      <c r="LTL61" s="26"/>
      <c r="LTM61" s="26"/>
      <c r="LTN61" s="26"/>
      <c r="LTO61" s="26"/>
      <c r="LTP61" s="26"/>
      <c r="LTQ61" s="26"/>
      <c r="LTR61" s="26"/>
      <c r="LTS61" s="26"/>
      <c r="LTT61" s="26"/>
      <c r="LTU61" s="26"/>
      <c r="LTV61" s="26"/>
      <c r="LTW61" s="26"/>
      <c r="LTX61" s="26"/>
      <c r="LTY61" s="26"/>
      <c r="LTZ61" s="26"/>
      <c r="LUA61" s="26"/>
      <c r="LUB61" s="26"/>
      <c r="LUC61" s="26"/>
      <c r="LUD61" s="26"/>
      <c r="LUE61" s="26"/>
      <c r="LUF61" s="26"/>
      <c r="LUG61" s="26"/>
      <c r="LUH61" s="26"/>
      <c r="LUI61" s="26"/>
      <c r="LUJ61" s="26"/>
      <c r="LUK61" s="26"/>
      <c r="LUL61" s="26"/>
      <c r="LUM61" s="26"/>
      <c r="LUN61" s="26"/>
      <c r="LUO61" s="26"/>
      <c r="LUP61" s="26"/>
      <c r="LUQ61" s="26"/>
      <c r="LUR61" s="26"/>
      <c r="LUS61" s="26"/>
      <c r="LUT61" s="26"/>
      <c r="LUU61" s="26"/>
      <c r="LUV61" s="26"/>
      <c r="LUW61" s="26"/>
      <c r="LUX61" s="26"/>
      <c r="LUY61" s="26"/>
      <c r="LUZ61" s="26"/>
      <c r="LVA61" s="26"/>
      <c r="LVB61" s="26"/>
      <c r="LVC61" s="26"/>
      <c r="LVD61" s="26"/>
      <c r="LVE61" s="26"/>
      <c r="LVF61" s="26"/>
      <c r="LVG61" s="26"/>
      <c r="LVH61" s="26"/>
      <c r="LVI61" s="26"/>
      <c r="LVJ61" s="26"/>
      <c r="LVK61" s="26"/>
      <c r="LVL61" s="26"/>
      <c r="LVM61" s="26"/>
      <c r="LVN61" s="26"/>
      <c r="LVO61" s="26"/>
      <c r="LVP61" s="26"/>
      <c r="LVQ61" s="26"/>
      <c r="LVR61" s="26"/>
      <c r="LVS61" s="26"/>
      <c r="LVT61" s="26"/>
      <c r="LVU61" s="26"/>
      <c r="LVV61" s="26"/>
      <c r="LVW61" s="26"/>
      <c r="LVX61" s="26"/>
      <c r="LVY61" s="26"/>
      <c r="LVZ61" s="26"/>
      <c r="LWA61" s="26"/>
      <c r="LWB61" s="26"/>
      <c r="LWC61" s="26"/>
      <c r="LWD61" s="26"/>
      <c r="LWE61" s="26"/>
      <c r="LWF61" s="26"/>
      <c r="LWG61" s="26"/>
      <c r="LWH61" s="26"/>
      <c r="LWI61" s="26"/>
      <c r="LWJ61" s="26"/>
      <c r="LWK61" s="26"/>
      <c r="LWL61" s="26"/>
      <c r="LWM61" s="26"/>
      <c r="LWN61" s="26"/>
      <c r="LWO61" s="26"/>
      <c r="LWP61" s="26"/>
      <c r="LWQ61" s="26"/>
      <c r="LWR61" s="26"/>
      <c r="LWS61" s="26"/>
      <c r="LWT61" s="26"/>
      <c r="LWU61" s="26"/>
      <c r="LWV61" s="26"/>
      <c r="LWW61" s="26"/>
      <c r="LWX61" s="26"/>
      <c r="LWY61" s="26"/>
      <c r="LWZ61" s="26"/>
      <c r="LXA61" s="26"/>
      <c r="LXB61" s="26"/>
      <c r="LXC61" s="26"/>
      <c r="LXD61" s="26"/>
      <c r="LXE61" s="26"/>
      <c r="LXF61" s="26"/>
      <c r="LXG61" s="26"/>
      <c r="LXH61" s="26"/>
      <c r="LXI61" s="26"/>
      <c r="LXJ61" s="26"/>
      <c r="LXK61" s="26"/>
      <c r="LXL61" s="26"/>
      <c r="LXM61" s="26"/>
      <c r="LXN61" s="26"/>
      <c r="LXO61" s="26"/>
      <c r="LXP61" s="26"/>
      <c r="LXQ61" s="26"/>
      <c r="LXR61" s="26"/>
      <c r="LXS61" s="26"/>
      <c r="LXT61" s="26"/>
      <c r="LXU61" s="26"/>
      <c r="LXV61" s="26"/>
      <c r="LXW61" s="26"/>
      <c r="LXX61" s="26"/>
      <c r="LXY61" s="26"/>
      <c r="LXZ61" s="26"/>
      <c r="LYA61" s="26"/>
      <c r="LYB61" s="26"/>
      <c r="LYC61" s="26"/>
      <c r="LYD61" s="26"/>
      <c r="LYE61" s="26"/>
      <c r="LYF61" s="26"/>
      <c r="LYG61" s="26"/>
      <c r="LYH61" s="26"/>
      <c r="LYI61" s="26"/>
      <c r="LYJ61" s="26"/>
      <c r="LYK61" s="26"/>
      <c r="LYL61" s="26"/>
      <c r="LYM61" s="26"/>
      <c r="LYN61" s="26"/>
      <c r="LYO61" s="26"/>
      <c r="LYP61" s="26"/>
      <c r="LYQ61" s="26"/>
      <c r="LYR61" s="26"/>
      <c r="LYS61" s="26"/>
      <c r="LYT61" s="26"/>
      <c r="LYU61" s="26"/>
      <c r="LYV61" s="26"/>
      <c r="LYW61" s="26"/>
      <c r="LYX61" s="26"/>
      <c r="LYY61" s="26"/>
      <c r="LYZ61" s="26"/>
      <c r="LZA61" s="26"/>
      <c r="LZB61" s="26"/>
      <c r="LZC61" s="26"/>
      <c r="LZD61" s="26"/>
      <c r="LZE61" s="26"/>
      <c r="LZF61" s="26"/>
      <c r="LZG61" s="26"/>
      <c r="LZH61" s="26"/>
      <c r="LZI61" s="26"/>
      <c r="LZJ61" s="26"/>
      <c r="LZK61" s="26"/>
      <c r="LZL61" s="26"/>
      <c r="LZM61" s="26"/>
      <c r="LZN61" s="26"/>
      <c r="LZO61" s="26"/>
      <c r="LZP61" s="26"/>
      <c r="LZQ61" s="26"/>
      <c r="LZR61" s="26"/>
      <c r="LZS61" s="26"/>
      <c r="LZT61" s="26"/>
      <c r="LZU61" s="26"/>
      <c r="LZV61" s="26"/>
      <c r="LZW61" s="26"/>
      <c r="LZX61" s="26"/>
      <c r="LZY61" s="26"/>
      <c r="LZZ61" s="26"/>
      <c r="MAA61" s="26"/>
      <c r="MAB61" s="26"/>
      <c r="MAC61" s="26"/>
      <c r="MAD61" s="26"/>
      <c r="MAE61" s="26"/>
      <c r="MAF61" s="26"/>
      <c r="MAG61" s="26"/>
      <c r="MAH61" s="26"/>
      <c r="MAI61" s="26"/>
      <c r="MAJ61" s="26"/>
      <c r="MAK61" s="26"/>
      <c r="MAL61" s="26"/>
      <c r="MAM61" s="26"/>
      <c r="MAN61" s="26"/>
      <c r="MAO61" s="26"/>
      <c r="MAP61" s="26"/>
      <c r="MAQ61" s="26"/>
      <c r="MAR61" s="26"/>
      <c r="MAS61" s="26"/>
      <c r="MAT61" s="26"/>
      <c r="MAU61" s="26"/>
      <c r="MAV61" s="26"/>
      <c r="MAW61" s="26"/>
      <c r="MAX61" s="26"/>
      <c r="MAY61" s="26"/>
      <c r="MAZ61" s="26"/>
      <c r="MBA61" s="26"/>
      <c r="MBB61" s="26"/>
      <c r="MBC61" s="26"/>
      <c r="MBD61" s="26"/>
      <c r="MBE61" s="26"/>
      <c r="MBF61" s="26"/>
      <c r="MBG61" s="26"/>
      <c r="MBH61" s="26"/>
      <c r="MBI61" s="26"/>
      <c r="MBJ61" s="26"/>
      <c r="MBK61" s="26"/>
      <c r="MBL61" s="26"/>
      <c r="MBM61" s="26"/>
      <c r="MBN61" s="26"/>
      <c r="MBO61" s="26"/>
      <c r="MBP61" s="26"/>
      <c r="MBQ61" s="26"/>
      <c r="MBR61" s="26"/>
      <c r="MBS61" s="26"/>
      <c r="MBT61" s="26"/>
      <c r="MBU61" s="26"/>
      <c r="MBV61" s="26"/>
      <c r="MBW61" s="26"/>
      <c r="MBX61" s="26"/>
      <c r="MBY61" s="26"/>
      <c r="MBZ61" s="26"/>
      <c r="MCA61" s="26"/>
      <c r="MCB61" s="26"/>
      <c r="MCC61" s="26"/>
      <c r="MCD61" s="26"/>
      <c r="MCE61" s="26"/>
      <c r="MCF61" s="26"/>
      <c r="MCG61" s="26"/>
      <c r="MCH61" s="26"/>
      <c r="MCI61" s="26"/>
      <c r="MCJ61" s="26"/>
      <c r="MCK61" s="26"/>
      <c r="MCL61" s="26"/>
      <c r="MCM61" s="26"/>
      <c r="MCN61" s="26"/>
      <c r="MCO61" s="26"/>
      <c r="MCP61" s="26"/>
      <c r="MCQ61" s="26"/>
      <c r="MCR61" s="26"/>
      <c r="MCS61" s="26"/>
      <c r="MCT61" s="26"/>
      <c r="MCU61" s="26"/>
      <c r="MCV61" s="26"/>
      <c r="MCW61" s="26"/>
      <c r="MCX61" s="26"/>
      <c r="MCY61" s="26"/>
      <c r="MCZ61" s="26"/>
      <c r="MDA61" s="26"/>
      <c r="MDB61" s="26"/>
      <c r="MDC61" s="26"/>
      <c r="MDD61" s="26"/>
      <c r="MDE61" s="26"/>
      <c r="MDF61" s="26"/>
      <c r="MDG61" s="26"/>
      <c r="MDH61" s="26"/>
      <c r="MDI61" s="26"/>
      <c r="MDJ61" s="26"/>
      <c r="MDK61" s="26"/>
      <c r="MDL61" s="26"/>
      <c r="MDM61" s="26"/>
      <c r="MDN61" s="26"/>
      <c r="MDO61" s="26"/>
      <c r="MDP61" s="26"/>
      <c r="MDQ61" s="26"/>
      <c r="MDR61" s="26"/>
      <c r="MDS61" s="26"/>
      <c r="MDT61" s="26"/>
      <c r="MDU61" s="26"/>
      <c r="MDV61" s="26"/>
      <c r="MDW61" s="26"/>
      <c r="MDX61" s="26"/>
      <c r="MDY61" s="26"/>
      <c r="MDZ61" s="26"/>
      <c r="MEA61" s="26"/>
      <c r="MEB61" s="26"/>
      <c r="MEC61" s="26"/>
      <c r="MED61" s="26"/>
      <c r="MEE61" s="26"/>
      <c r="MEF61" s="26"/>
      <c r="MEG61" s="26"/>
      <c r="MEH61" s="26"/>
      <c r="MEI61" s="26"/>
      <c r="MEJ61" s="26"/>
      <c r="MEK61" s="26"/>
      <c r="MEL61" s="26"/>
      <c r="MEM61" s="26"/>
      <c r="MEN61" s="26"/>
      <c r="MEO61" s="26"/>
      <c r="MEP61" s="26"/>
      <c r="MEQ61" s="26"/>
      <c r="MER61" s="26"/>
      <c r="MES61" s="26"/>
      <c r="MET61" s="26"/>
      <c r="MEU61" s="26"/>
      <c r="MEV61" s="26"/>
      <c r="MEW61" s="26"/>
      <c r="MEX61" s="26"/>
      <c r="MEY61" s="26"/>
      <c r="MEZ61" s="26"/>
      <c r="MFA61" s="26"/>
      <c r="MFB61" s="26"/>
      <c r="MFC61" s="26"/>
      <c r="MFD61" s="26"/>
      <c r="MFE61" s="26"/>
      <c r="MFF61" s="26"/>
      <c r="MFG61" s="26"/>
      <c r="MFH61" s="26"/>
      <c r="MFI61" s="26"/>
      <c r="MFJ61" s="26"/>
      <c r="MFK61" s="26"/>
      <c r="MFL61" s="26"/>
      <c r="MFM61" s="26"/>
      <c r="MFN61" s="26"/>
      <c r="MFO61" s="26"/>
      <c r="MFP61" s="26"/>
      <c r="MFQ61" s="26"/>
      <c r="MFR61" s="26"/>
      <c r="MFS61" s="26"/>
      <c r="MFT61" s="26"/>
      <c r="MFU61" s="26"/>
      <c r="MFV61" s="26"/>
      <c r="MFW61" s="26"/>
      <c r="MFX61" s="26"/>
      <c r="MFY61" s="26"/>
      <c r="MFZ61" s="26"/>
      <c r="MGA61" s="26"/>
      <c r="MGB61" s="26"/>
      <c r="MGC61" s="26"/>
      <c r="MGD61" s="26"/>
      <c r="MGE61" s="26"/>
      <c r="MGF61" s="26"/>
      <c r="MGG61" s="26"/>
      <c r="MGH61" s="26"/>
      <c r="MGI61" s="26"/>
      <c r="MGJ61" s="26"/>
      <c r="MGK61" s="26"/>
      <c r="MGL61" s="26"/>
      <c r="MGM61" s="26"/>
      <c r="MGN61" s="26"/>
      <c r="MGO61" s="26"/>
      <c r="MGP61" s="26"/>
      <c r="MGQ61" s="26"/>
      <c r="MGR61" s="26"/>
      <c r="MGS61" s="26"/>
      <c r="MGT61" s="26"/>
      <c r="MGU61" s="26"/>
      <c r="MGV61" s="26"/>
      <c r="MGW61" s="26"/>
      <c r="MGX61" s="26"/>
      <c r="MGY61" s="26"/>
      <c r="MGZ61" s="26"/>
      <c r="MHA61" s="26"/>
      <c r="MHB61" s="26"/>
      <c r="MHC61" s="26"/>
      <c r="MHD61" s="26"/>
      <c r="MHE61" s="26"/>
      <c r="MHF61" s="26"/>
      <c r="MHG61" s="26"/>
      <c r="MHH61" s="26"/>
      <c r="MHI61" s="26"/>
      <c r="MHJ61" s="26"/>
      <c r="MHK61" s="26"/>
      <c r="MHL61" s="26"/>
      <c r="MHM61" s="26"/>
      <c r="MHN61" s="26"/>
      <c r="MHO61" s="26"/>
      <c r="MHP61" s="26"/>
      <c r="MHQ61" s="26"/>
      <c r="MHR61" s="26"/>
      <c r="MHS61" s="26"/>
      <c r="MHT61" s="26"/>
      <c r="MHU61" s="26"/>
      <c r="MHV61" s="26"/>
      <c r="MHW61" s="26"/>
      <c r="MHX61" s="26"/>
      <c r="MHY61" s="26"/>
      <c r="MHZ61" s="26"/>
      <c r="MIA61" s="26"/>
      <c r="MIB61" s="26"/>
      <c r="MIC61" s="26"/>
      <c r="MID61" s="26"/>
      <c r="MIE61" s="26"/>
      <c r="MIF61" s="26"/>
      <c r="MIG61" s="26"/>
      <c r="MIH61" s="26"/>
      <c r="MII61" s="26"/>
      <c r="MIJ61" s="26"/>
      <c r="MIK61" s="26"/>
      <c r="MIL61" s="26"/>
      <c r="MIM61" s="26"/>
      <c r="MIN61" s="26"/>
      <c r="MIO61" s="26"/>
      <c r="MIP61" s="26"/>
      <c r="MIQ61" s="26"/>
      <c r="MIR61" s="26"/>
      <c r="MIS61" s="26"/>
      <c r="MIT61" s="26"/>
      <c r="MIU61" s="26"/>
      <c r="MIV61" s="26"/>
      <c r="MIW61" s="26"/>
      <c r="MIX61" s="26"/>
      <c r="MIY61" s="26"/>
      <c r="MIZ61" s="26"/>
      <c r="MJA61" s="26"/>
      <c r="MJB61" s="26"/>
      <c r="MJC61" s="26"/>
      <c r="MJD61" s="26"/>
      <c r="MJE61" s="26"/>
      <c r="MJF61" s="26"/>
      <c r="MJG61" s="26"/>
      <c r="MJH61" s="26"/>
      <c r="MJI61" s="26"/>
      <c r="MJJ61" s="26"/>
      <c r="MJK61" s="26"/>
      <c r="MJL61" s="26"/>
      <c r="MJM61" s="26"/>
      <c r="MJN61" s="26"/>
      <c r="MJO61" s="26"/>
      <c r="MJP61" s="26"/>
      <c r="MJQ61" s="26"/>
      <c r="MJR61" s="26"/>
      <c r="MJS61" s="26"/>
      <c r="MJT61" s="26"/>
      <c r="MJU61" s="26"/>
      <c r="MJV61" s="26"/>
      <c r="MJW61" s="26"/>
      <c r="MJX61" s="26"/>
      <c r="MJY61" s="26"/>
      <c r="MJZ61" s="26"/>
      <c r="MKA61" s="26"/>
      <c r="MKB61" s="26"/>
      <c r="MKC61" s="26"/>
      <c r="MKD61" s="26"/>
      <c r="MKE61" s="26"/>
      <c r="MKF61" s="26"/>
      <c r="MKG61" s="26"/>
      <c r="MKH61" s="26"/>
      <c r="MKI61" s="26"/>
      <c r="MKJ61" s="26"/>
      <c r="MKK61" s="26"/>
      <c r="MKL61" s="26"/>
      <c r="MKM61" s="26"/>
      <c r="MKN61" s="26"/>
      <c r="MKO61" s="26"/>
      <c r="MKP61" s="26"/>
      <c r="MKQ61" s="26"/>
      <c r="MKR61" s="26"/>
      <c r="MKS61" s="26"/>
      <c r="MKT61" s="26"/>
      <c r="MKU61" s="26"/>
      <c r="MKV61" s="26"/>
      <c r="MKW61" s="26"/>
      <c r="MKX61" s="26"/>
      <c r="MKY61" s="26"/>
      <c r="MKZ61" s="26"/>
      <c r="MLA61" s="26"/>
      <c r="MLB61" s="26"/>
      <c r="MLC61" s="26"/>
      <c r="MLD61" s="26"/>
      <c r="MLE61" s="26"/>
      <c r="MLF61" s="26"/>
      <c r="MLG61" s="26"/>
      <c r="MLH61" s="26"/>
      <c r="MLI61" s="26"/>
      <c r="MLJ61" s="26"/>
      <c r="MLK61" s="26"/>
      <c r="MLL61" s="26"/>
      <c r="MLM61" s="26"/>
      <c r="MLN61" s="26"/>
      <c r="MLO61" s="26"/>
      <c r="MLP61" s="26"/>
      <c r="MLQ61" s="26"/>
      <c r="MLR61" s="26"/>
      <c r="MLS61" s="26"/>
      <c r="MLT61" s="26"/>
      <c r="MLU61" s="26"/>
      <c r="MLV61" s="26"/>
      <c r="MLW61" s="26"/>
      <c r="MLX61" s="26"/>
      <c r="MLY61" s="26"/>
      <c r="MLZ61" s="26"/>
      <c r="MMA61" s="26"/>
      <c r="MMB61" s="26"/>
      <c r="MMC61" s="26"/>
      <c r="MMD61" s="26"/>
      <c r="MME61" s="26"/>
      <c r="MMF61" s="26"/>
      <c r="MMG61" s="26"/>
      <c r="MMH61" s="26"/>
      <c r="MMI61" s="26"/>
      <c r="MMJ61" s="26"/>
      <c r="MMK61" s="26"/>
      <c r="MML61" s="26"/>
      <c r="MMM61" s="26"/>
      <c r="MMN61" s="26"/>
      <c r="MMO61" s="26"/>
      <c r="MMP61" s="26"/>
      <c r="MMQ61" s="26"/>
      <c r="MMR61" s="26"/>
      <c r="MMS61" s="26"/>
      <c r="MMT61" s="26"/>
      <c r="MMU61" s="26"/>
      <c r="MMV61" s="26"/>
      <c r="MMW61" s="26"/>
      <c r="MMX61" s="26"/>
      <c r="MMY61" s="26"/>
      <c r="MMZ61" s="26"/>
      <c r="MNA61" s="26"/>
      <c r="MNB61" s="26"/>
      <c r="MNC61" s="26"/>
      <c r="MND61" s="26"/>
      <c r="MNE61" s="26"/>
      <c r="MNF61" s="26"/>
      <c r="MNG61" s="26"/>
      <c r="MNH61" s="26"/>
      <c r="MNI61" s="26"/>
      <c r="MNJ61" s="26"/>
      <c r="MNK61" s="26"/>
      <c r="MNL61" s="26"/>
      <c r="MNM61" s="26"/>
      <c r="MNN61" s="26"/>
      <c r="MNO61" s="26"/>
      <c r="MNP61" s="26"/>
      <c r="MNQ61" s="26"/>
      <c r="MNR61" s="26"/>
      <c r="MNS61" s="26"/>
      <c r="MNT61" s="26"/>
      <c r="MNU61" s="26"/>
      <c r="MNV61" s="26"/>
      <c r="MNW61" s="26"/>
      <c r="MNX61" s="26"/>
      <c r="MNY61" s="26"/>
      <c r="MNZ61" s="26"/>
      <c r="MOA61" s="26"/>
      <c r="MOB61" s="26"/>
      <c r="MOC61" s="26"/>
      <c r="MOD61" s="26"/>
      <c r="MOE61" s="26"/>
      <c r="MOF61" s="26"/>
      <c r="MOG61" s="26"/>
      <c r="MOH61" s="26"/>
      <c r="MOI61" s="26"/>
      <c r="MOJ61" s="26"/>
      <c r="MOK61" s="26"/>
      <c r="MOL61" s="26"/>
      <c r="MOM61" s="26"/>
      <c r="MON61" s="26"/>
      <c r="MOO61" s="26"/>
      <c r="MOP61" s="26"/>
      <c r="MOQ61" s="26"/>
      <c r="MOR61" s="26"/>
      <c r="MOS61" s="26"/>
      <c r="MOT61" s="26"/>
      <c r="MOU61" s="26"/>
      <c r="MOV61" s="26"/>
      <c r="MOW61" s="26"/>
      <c r="MOX61" s="26"/>
      <c r="MOY61" s="26"/>
      <c r="MOZ61" s="26"/>
      <c r="MPA61" s="26"/>
      <c r="MPB61" s="26"/>
      <c r="MPC61" s="26"/>
      <c r="MPD61" s="26"/>
      <c r="MPE61" s="26"/>
      <c r="MPF61" s="26"/>
      <c r="MPG61" s="26"/>
      <c r="MPH61" s="26"/>
      <c r="MPI61" s="26"/>
      <c r="MPJ61" s="26"/>
      <c r="MPK61" s="26"/>
      <c r="MPL61" s="26"/>
      <c r="MPM61" s="26"/>
      <c r="MPN61" s="26"/>
      <c r="MPO61" s="26"/>
      <c r="MPP61" s="26"/>
      <c r="MPQ61" s="26"/>
      <c r="MPR61" s="26"/>
      <c r="MPS61" s="26"/>
      <c r="MPT61" s="26"/>
      <c r="MPU61" s="26"/>
      <c r="MPV61" s="26"/>
      <c r="MPW61" s="26"/>
      <c r="MPX61" s="26"/>
      <c r="MPY61" s="26"/>
      <c r="MPZ61" s="26"/>
      <c r="MQA61" s="26"/>
      <c r="MQB61" s="26"/>
      <c r="MQC61" s="26"/>
      <c r="MQD61" s="26"/>
      <c r="MQE61" s="26"/>
      <c r="MQF61" s="26"/>
      <c r="MQG61" s="26"/>
      <c r="MQH61" s="26"/>
      <c r="MQI61" s="26"/>
      <c r="MQJ61" s="26"/>
      <c r="MQK61" s="26"/>
      <c r="MQL61" s="26"/>
      <c r="MQM61" s="26"/>
      <c r="MQN61" s="26"/>
      <c r="MQO61" s="26"/>
      <c r="MQP61" s="26"/>
      <c r="MQQ61" s="26"/>
      <c r="MQR61" s="26"/>
      <c r="MQS61" s="26"/>
      <c r="MQT61" s="26"/>
      <c r="MQU61" s="26"/>
      <c r="MQV61" s="26"/>
      <c r="MQW61" s="26"/>
      <c r="MQX61" s="26"/>
      <c r="MQY61" s="26"/>
      <c r="MQZ61" s="26"/>
      <c r="MRA61" s="26"/>
      <c r="MRB61" s="26"/>
      <c r="MRC61" s="26"/>
      <c r="MRD61" s="26"/>
      <c r="MRE61" s="26"/>
      <c r="MRF61" s="26"/>
      <c r="MRG61" s="26"/>
      <c r="MRH61" s="26"/>
      <c r="MRI61" s="26"/>
      <c r="MRJ61" s="26"/>
      <c r="MRK61" s="26"/>
      <c r="MRL61" s="26"/>
      <c r="MRM61" s="26"/>
      <c r="MRN61" s="26"/>
      <c r="MRO61" s="26"/>
      <c r="MRP61" s="26"/>
      <c r="MRQ61" s="26"/>
      <c r="MRR61" s="26"/>
      <c r="MRS61" s="26"/>
      <c r="MRT61" s="26"/>
      <c r="MRU61" s="26"/>
      <c r="MRV61" s="26"/>
      <c r="MRW61" s="26"/>
      <c r="MRX61" s="26"/>
      <c r="MRY61" s="26"/>
      <c r="MRZ61" s="26"/>
      <c r="MSA61" s="26"/>
      <c r="MSB61" s="26"/>
      <c r="MSC61" s="26"/>
      <c r="MSD61" s="26"/>
      <c r="MSE61" s="26"/>
      <c r="MSF61" s="26"/>
      <c r="MSG61" s="26"/>
      <c r="MSH61" s="26"/>
      <c r="MSI61" s="26"/>
      <c r="MSJ61" s="26"/>
      <c r="MSK61" s="26"/>
      <c r="MSL61" s="26"/>
      <c r="MSM61" s="26"/>
      <c r="MSN61" s="26"/>
      <c r="MSO61" s="26"/>
      <c r="MSP61" s="26"/>
      <c r="MSQ61" s="26"/>
      <c r="MSR61" s="26"/>
      <c r="MSS61" s="26"/>
      <c r="MST61" s="26"/>
      <c r="MSU61" s="26"/>
      <c r="MSV61" s="26"/>
      <c r="MSW61" s="26"/>
      <c r="MSX61" s="26"/>
      <c r="MSY61" s="26"/>
      <c r="MSZ61" s="26"/>
      <c r="MTA61" s="26"/>
      <c r="MTB61" s="26"/>
      <c r="MTC61" s="26"/>
      <c r="MTD61" s="26"/>
      <c r="MTE61" s="26"/>
      <c r="MTF61" s="26"/>
      <c r="MTG61" s="26"/>
      <c r="MTH61" s="26"/>
      <c r="MTI61" s="26"/>
      <c r="MTJ61" s="26"/>
      <c r="MTK61" s="26"/>
      <c r="MTL61" s="26"/>
      <c r="MTM61" s="26"/>
      <c r="MTN61" s="26"/>
      <c r="MTO61" s="26"/>
      <c r="MTP61" s="26"/>
      <c r="MTQ61" s="26"/>
      <c r="MTR61" s="26"/>
      <c r="MTS61" s="26"/>
      <c r="MTT61" s="26"/>
      <c r="MTU61" s="26"/>
      <c r="MTV61" s="26"/>
      <c r="MTW61" s="26"/>
      <c r="MTX61" s="26"/>
      <c r="MTY61" s="26"/>
      <c r="MTZ61" s="26"/>
      <c r="MUA61" s="26"/>
      <c r="MUB61" s="26"/>
      <c r="MUC61" s="26"/>
      <c r="MUD61" s="26"/>
      <c r="MUE61" s="26"/>
      <c r="MUF61" s="26"/>
      <c r="MUG61" s="26"/>
      <c r="MUH61" s="26"/>
      <c r="MUI61" s="26"/>
      <c r="MUJ61" s="26"/>
      <c r="MUK61" s="26"/>
      <c r="MUL61" s="26"/>
      <c r="MUM61" s="26"/>
      <c r="MUN61" s="26"/>
      <c r="MUO61" s="26"/>
      <c r="MUP61" s="26"/>
      <c r="MUQ61" s="26"/>
      <c r="MUR61" s="26"/>
      <c r="MUS61" s="26"/>
      <c r="MUT61" s="26"/>
      <c r="MUU61" s="26"/>
      <c r="MUV61" s="26"/>
      <c r="MUW61" s="26"/>
      <c r="MUX61" s="26"/>
      <c r="MUY61" s="26"/>
      <c r="MUZ61" s="26"/>
      <c r="MVA61" s="26"/>
      <c r="MVB61" s="26"/>
      <c r="MVC61" s="26"/>
      <c r="MVD61" s="26"/>
      <c r="MVE61" s="26"/>
      <c r="MVF61" s="26"/>
      <c r="MVG61" s="26"/>
      <c r="MVH61" s="26"/>
      <c r="MVI61" s="26"/>
      <c r="MVJ61" s="26"/>
      <c r="MVK61" s="26"/>
      <c r="MVL61" s="26"/>
      <c r="MVM61" s="26"/>
      <c r="MVN61" s="26"/>
      <c r="MVO61" s="26"/>
      <c r="MVP61" s="26"/>
      <c r="MVQ61" s="26"/>
      <c r="MVR61" s="26"/>
      <c r="MVS61" s="26"/>
      <c r="MVT61" s="26"/>
      <c r="MVU61" s="26"/>
      <c r="MVV61" s="26"/>
      <c r="MVW61" s="26"/>
      <c r="MVX61" s="26"/>
      <c r="MVY61" s="26"/>
      <c r="MVZ61" s="26"/>
      <c r="MWA61" s="26"/>
      <c r="MWB61" s="26"/>
      <c r="MWC61" s="26"/>
      <c r="MWD61" s="26"/>
      <c r="MWE61" s="26"/>
      <c r="MWF61" s="26"/>
      <c r="MWG61" s="26"/>
      <c r="MWH61" s="26"/>
      <c r="MWI61" s="26"/>
      <c r="MWJ61" s="26"/>
      <c r="MWK61" s="26"/>
      <c r="MWL61" s="26"/>
      <c r="MWM61" s="26"/>
      <c r="MWN61" s="26"/>
      <c r="MWO61" s="26"/>
      <c r="MWP61" s="26"/>
      <c r="MWQ61" s="26"/>
      <c r="MWR61" s="26"/>
      <c r="MWS61" s="26"/>
      <c r="MWT61" s="26"/>
      <c r="MWU61" s="26"/>
      <c r="MWV61" s="26"/>
      <c r="MWW61" s="26"/>
      <c r="MWX61" s="26"/>
      <c r="MWY61" s="26"/>
      <c r="MWZ61" s="26"/>
      <c r="MXA61" s="26"/>
      <c r="MXB61" s="26"/>
      <c r="MXC61" s="26"/>
      <c r="MXD61" s="26"/>
      <c r="MXE61" s="26"/>
      <c r="MXF61" s="26"/>
      <c r="MXG61" s="26"/>
      <c r="MXH61" s="26"/>
      <c r="MXI61" s="26"/>
      <c r="MXJ61" s="26"/>
      <c r="MXK61" s="26"/>
      <c r="MXL61" s="26"/>
      <c r="MXM61" s="26"/>
      <c r="MXN61" s="26"/>
      <c r="MXO61" s="26"/>
      <c r="MXP61" s="26"/>
      <c r="MXQ61" s="26"/>
      <c r="MXR61" s="26"/>
      <c r="MXS61" s="26"/>
      <c r="MXT61" s="26"/>
      <c r="MXU61" s="26"/>
      <c r="MXV61" s="26"/>
      <c r="MXW61" s="26"/>
      <c r="MXX61" s="26"/>
      <c r="MXY61" s="26"/>
      <c r="MXZ61" s="26"/>
      <c r="MYA61" s="26"/>
      <c r="MYB61" s="26"/>
      <c r="MYC61" s="26"/>
      <c r="MYD61" s="26"/>
      <c r="MYE61" s="26"/>
      <c r="MYF61" s="26"/>
      <c r="MYG61" s="26"/>
      <c r="MYH61" s="26"/>
      <c r="MYI61" s="26"/>
      <c r="MYJ61" s="26"/>
      <c r="MYK61" s="26"/>
      <c r="MYL61" s="26"/>
      <c r="MYM61" s="26"/>
      <c r="MYN61" s="26"/>
      <c r="MYO61" s="26"/>
      <c r="MYP61" s="26"/>
      <c r="MYQ61" s="26"/>
      <c r="MYR61" s="26"/>
      <c r="MYS61" s="26"/>
      <c r="MYT61" s="26"/>
      <c r="MYU61" s="26"/>
      <c r="MYV61" s="26"/>
      <c r="MYW61" s="26"/>
      <c r="MYX61" s="26"/>
      <c r="MYY61" s="26"/>
      <c r="MYZ61" s="26"/>
      <c r="MZA61" s="26"/>
      <c r="MZB61" s="26"/>
      <c r="MZC61" s="26"/>
      <c r="MZD61" s="26"/>
      <c r="MZE61" s="26"/>
      <c r="MZF61" s="26"/>
      <c r="MZG61" s="26"/>
      <c r="MZH61" s="26"/>
      <c r="MZI61" s="26"/>
      <c r="MZJ61" s="26"/>
      <c r="MZK61" s="26"/>
      <c r="MZL61" s="26"/>
      <c r="MZM61" s="26"/>
      <c r="MZN61" s="26"/>
      <c r="MZO61" s="26"/>
      <c r="MZP61" s="26"/>
      <c r="MZQ61" s="26"/>
      <c r="MZR61" s="26"/>
      <c r="MZS61" s="26"/>
      <c r="MZT61" s="26"/>
      <c r="MZU61" s="26"/>
      <c r="MZV61" s="26"/>
      <c r="MZW61" s="26"/>
      <c r="MZX61" s="26"/>
      <c r="MZY61" s="26"/>
      <c r="MZZ61" s="26"/>
      <c r="NAA61" s="26"/>
      <c r="NAB61" s="26"/>
      <c r="NAC61" s="26"/>
      <c r="NAD61" s="26"/>
      <c r="NAE61" s="26"/>
      <c r="NAF61" s="26"/>
      <c r="NAG61" s="26"/>
      <c r="NAH61" s="26"/>
      <c r="NAI61" s="26"/>
      <c r="NAJ61" s="26"/>
      <c r="NAK61" s="26"/>
      <c r="NAL61" s="26"/>
      <c r="NAM61" s="26"/>
      <c r="NAN61" s="26"/>
      <c r="NAO61" s="26"/>
      <c r="NAP61" s="26"/>
      <c r="NAQ61" s="26"/>
      <c r="NAR61" s="26"/>
      <c r="NAS61" s="26"/>
      <c r="NAT61" s="26"/>
      <c r="NAU61" s="26"/>
      <c r="NAV61" s="26"/>
      <c r="NAW61" s="26"/>
      <c r="NAX61" s="26"/>
      <c r="NAY61" s="26"/>
      <c r="NAZ61" s="26"/>
      <c r="NBA61" s="26"/>
      <c r="NBB61" s="26"/>
      <c r="NBC61" s="26"/>
      <c r="NBD61" s="26"/>
      <c r="NBE61" s="26"/>
      <c r="NBF61" s="26"/>
      <c r="NBG61" s="26"/>
      <c r="NBH61" s="26"/>
      <c r="NBI61" s="26"/>
      <c r="NBJ61" s="26"/>
      <c r="NBK61" s="26"/>
      <c r="NBL61" s="26"/>
      <c r="NBM61" s="26"/>
      <c r="NBN61" s="26"/>
      <c r="NBO61" s="26"/>
      <c r="NBP61" s="26"/>
      <c r="NBQ61" s="26"/>
      <c r="NBR61" s="26"/>
      <c r="NBS61" s="26"/>
      <c r="NBT61" s="26"/>
      <c r="NBU61" s="26"/>
      <c r="NBV61" s="26"/>
      <c r="NBW61" s="26"/>
      <c r="NBX61" s="26"/>
      <c r="NBY61" s="26"/>
      <c r="NBZ61" s="26"/>
      <c r="NCA61" s="26"/>
      <c r="NCB61" s="26"/>
      <c r="NCC61" s="26"/>
      <c r="NCD61" s="26"/>
      <c r="NCE61" s="26"/>
      <c r="NCF61" s="26"/>
      <c r="NCG61" s="26"/>
      <c r="NCH61" s="26"/>
      <c r="NCI61" s="26"/>
      <c r="NCJ61" s="26"/>
      <c r="NCK61" s="26"/>
      <c r="NCL61" s="26"/>
      <c r="NCM61" s="26"/>
      <c r="NCN61" s="26"/>
      <c r="NCO61" s="26"/>
      <c r="NCP61" s="26"/>
      <c r="NCQ61" s="26"/>
      <c r="NCR61" s="26"/>
      <c r="NCS61" s="26"/>
      <c r="NCT61" s="26"/>
      <c r="NCU61" s="26"/>
      <c r="NCV61" s="26"/>
      <c r="NCW61" s="26"/>
      <c r="NCX61" s="26"/>
      <c r="NCY61" s="26"/>
      <c r="NCZ61" s="26"/>
      <c r="NDA61" s="26"/>
      <c r="NDB61" s="26"/>
      <c r="NDC61" s="26"/>
      <c r="NDD61" s="26"/>
      <c r="NDE61" s="26"/>
      <c r="NDF61" s="26"/>
      <c r="NDG61" s="26"/>
      <c r="NDH61" s="26"/>
      <c r="NDI61" s="26"/>
      <c r="NDJ61" s="26"/>
      <c r="NDK61" s="26"/>
      <c r="NDL61" s="26"/>
      <c r="NDM61" s="26"/>
      <c r="NDN61" s="26"/>
      <c r="NDO61" s="26"/>
      <c r="NDP61" s="26"/>
      <c r="NDQ61" s="26"/>
      <c r="NDR61" s="26"/>
      <c r="NDS61" s="26"/>
      <c r="NDT61" s="26"/>
      <c r="NDU61" s="26"/>
      <c r="NDV61" s="26"/>
      <c r="NDW61" s="26"/>
      <c r="NDX61" s="26"/>
      <c r="NDY61" s="26"/>
      <c r="NDZ61" s="26"/>
      <c r="NEA61" s="26"/>
      <c r="NEB61" s="26"/>
      <c r="NEC61" s="26"/>
      <c r="NED61" s="26"/>
      <c r="NEE61" s="26"/>
      <c r="NEF61" s="26"/>
      <c r="NEG61" s="26"/>
      <c r="NEH61" s="26"/>
      <c r="NEI61" s="26"/>
      <c r="NEJ61" s="26"/>
      <c r="NEK61" s="26"/>
      <c r="NEL61" s="26"/>
      <c r="NEM61" s="26"/>
      <c r="NEN61" s="26"/>
      <c r="NEO61" s="26"/>
      <c r="NEP61" s="26"/>
      <c r="NEQ61" s="26"/>
      <c r="NER61" s="26"/>
      <c r="NES61" s="26"/>
      <c r="NET61" s="26"/>
      <c r="NEU61" s="26"/>
      <c r="NEV61" s="26"/>
      <c r="NEW61" s="26"/>
      <c r="NEX61" s="26"/>
      <c r="NEY61" s="26"/>
      <c r="NEZ61" s="26"/>
      <c r="NFA61" s="26"/>
      <c r="NFB61" s="26"/>
      <c r="NFC61" s="26"/>
      <c r="NFD61" s="26"/>
      <c r="NFE61" s="26"/>
      <c r="NFF61" s="26"/>
      <c r="NFG61" s="26"/>
      <c r="NFH61" s="26"/>
      <c r="NFI61" s="26"/>
      <c r="NFJ61" s="26"/>
      <c r="NFK61" s="26"/>
      <c r="NFL61" s="26"/>
      <c r="NFM61" s="26"/>
      <c r="NFN61" s="26"/>
      <c r="NFO61" s="26"/>
      <c r="NFP61" s="26"/>
      <c r="NFQ61" s="26"/>
      <c r="NFR61" s="26"/>
      <c r="NFS61" s="26"/>
      <c r="NFT61" s="26"/>
      <c r="NFU61" s="26"/>
      <c r="NFV61" s="26"/>
      <c r="NFW61" s="26"/>
      <c r="NFX61" s="26"/>
      <c r="NFY61" s="26"/>
      <c r="NFZ61" s="26"/>
      <c r="NGA61" s="26"/>
      <c r="NGB61" s="26"/>
      <c r="NGC61" s="26"/>
      <c r="NGD61" s="26"/>
      <c r="NGE61" s="26"/>
      <c r="NGF61" s="26"/>
      <c r="NGG61" s="26"/>
      <c r="NGH61" s="26"/>
      <c r="NGI61" s="26"/>
      <c r="NGJ61" s="26"/>
      <c r="NGK61" s="26"/>
      <c r="NGL61" s="26"/>
      <c r="NGM61" s="26"/>
      <c r="NGN61" s="26"/>
      <c r="NGO61" s="26"/>
      <c r="NGP61" s="26"/>
      <c r="NGQ61" s="26"/>
      <c r="NGR61" s="26"/>
      <c r="NGS61" s="26"/>
      <c r="NGT61" s="26"/>
      <c r="NGU61" s="26"/>
      <c r="NGV61" s="26"/>
      <c r="NGW61" s="26"/>
      <c r="NGX61" s="26"/>
      <c r="NGY61" s="26"/>
      <c r="NGZ61" s="26"/>
      <c r="NHA61" s="26"/>
      <c r="NHB61" s="26"/>
      <c r="NHC61" s="26"/>
      <c r="NHD61" s="26"/>
      <c r="NHE61" s="26"/>
      <c r="NHF61" s="26"/>
      <c r="NHG61" s="26"/>
      <c r="NHH61" s="26"/>
      <c r="NHI61" s="26"/>
      <c r="NHJ61" s="26"/>
      <c r="NHK61" s="26"/>
      <c r="NHL61" s="26"/>
      <c r="NHM61" s="26"/>
      <c r="NHN61" s="26"/>
      <c r="NHO61" s="26"/>
      <c r="NHP61" s="26"/>
      <c r="NHQ61" s="26"/>
      <c r="NHR61" s="26"/>
      <c r="NHS61" s="26"/>
      <c r="NHT61" s="26"/>
      <c r="NHU61" s="26"/>
      <c r="NHV61" s="26"/>
      <c r="NHW61" s="26"/>
      <c r="NHX61" s="26"/>
      <c r="NHY61" s="26"/>
      <c r="NHZ61" s="26"/>
      <c r="NIA61" s="26"/>
      <c r="NIB61" s="26"/>
      <c r="NIC61" s="26"/>
      <c r="NID61" s="26"/>
      <c r="NIE61" s="26"/>
      <c r="NIF61" s="26"/>
      <c r="NIG61" s="26"/>
      <c r="NIH61" s="26"/>
      <c r="NII61" s="26"/>
      <c r="NIJ61" s="26"/>
      <c r="NIK61" s="26"/>
      <c r="NIL61" s="26"/>
      <c r="NIM61" s="26"/>
      <c r="NIN61" s="26"/>
      <c r="NIO61" s="26"/>
      <c r="NIP61" s="26"/>
      <c r="NIQ61" s="26"/>
      <c r="NIR61" s="26"/>
      <c r="NIS61" s="26"/>
      <c r="NIT61" s="26"/>
      <c r="NIU61" s="26"/>
      <c r="NIV61" s="26"/>
      <c r="NIW61" s="26"/>
      <c r="NIX61" s="26"/>
      <c r="NIY61" s="26"/>
      <c r="NIZ61" s="26"/>
      <c r="NJA61" s="26"/>
      <c r="NJB61" s="26"/>
      <c r="NJC61" s="26"/>
      <c r="NJD61" s="26"/>
      <c r="NJE61" s="26"/>
      <c r="NJF61" s="26"/>
      <c r="NJG61" s="26"/>
      <c r="NJH61" s="26"/>
      <c r="NJI61" s="26"/>
      <c r="NJJ61" s="26"/>
      <c r="NJK61" s="26"/>
      <c r="NJL61" s="26"/>
      <c r="NJM61" s="26"/>
      <c r="NJN61" s="26"/>
      <c r="NJO61" s="26"/>
      <c r="NJP61" s="26"/>
      <c r="NJQ61" s="26"/>
      <c r="NJR61" s="26"/>
      <c r="NJS61" s="26"/>
      <c r="NJT61" s="26"/>
      <c r="NJU61" s="26"/>
      <c r="NJV61" s="26"/>
      <c r="NJW61" s="26"/>
      <c r="NJX61" s="26"/>
      <c r="NJY61" s="26"/>
      <c r="NJZ61" s="26"/>
      <c r="NKA61" s="26"/>
      <c r="NKB61" s="26"/>
      <c r="NKC61" s="26"/>
      <c r="NKD61" s="26"/>
      <c r="NKE61" s="26"/>
      <c r="NKF61" s="26"/>
      <c r="NKG61" s="26"/>
      <c r="NKH61" s="26"/>
      <c r="NKI61" s="26"/>
      <c r="NKJ61" s="26"/>
      <c r="NKK61" s="26"/>
      <c r="NKL61" s="26"/>
      <c r="NKM61" s="26"/>
      <c r="NKN61" s="26"/>
      <c r="NKO61" s="26"/>
      <c r="NKP61" s="26"/>
      <c r="NKQ61" s="26"/>
      <c r="NKR61" s="26"/>
      <c r="NKS61" s="26"/>
      <c r="NKT61" s="26"/>
      <c r="NKU61" s="26"/>
      <c r="NKV61" s="26"/>
      <c r="NKW61" s="26"/>
      <c r="NKX61" s="26"/>
      <c r="NKY61" s="26"/>
      <c r="NKZ61" s="26"/>
      <c r="NLA61" s="26"/>
      <c r="NLB61" s="26"/>
      <c r="NLC61" s="26"/>
      <c r="NLD61" s="26"/>
      <c r="NLE61" s="26"/>
      <c r="NLF61" s="26"/>
      <c r="NLG61" s="26"/>
      <c r="NLH61" s="26"/>
      <c r="NLI61" s="26"/>
      <c r="NLJ61" s="26"/>
      <c r="NLK61" s="26"/>
      <c r="NLL61" s="26"/>
      <c r="NLM61" s="26"/>
      <c r="NLN61" s="26"/>
      <c r="NLO61" s="26"/>
      <c r="NLP61" s="26"/>
      <c r="NLQ61" s="26"/>
      <c r="NLR61" s="26"/>
      <c r="NLS61" s="26"/>
      <c r="NLT61" s="26"/>
      <c r="NLU61" s="26"/>
      <c r="NLV61" s="26"/>
      <c r="NLW61" s="26"/>
      <c r="NLX61" s="26"/>
      <c r="NLY61" s="26"/>
      <c r="NLZ61" s="26"/>
      <c r="NMA61" s="26"/>
      <c r="NMB61" s="26"/>
      <c r="NMC61" s="26"/>
      <c r="NMD61" s="26"/>
      <c r="NME61" s="26"/>
      <c r="NMF61" s="26"/>
      <c r="NMG61" s="26"/>
      <c r="NMH61" s="26"/>
      <c r="NMI61" s="26"/>
      <c r="NMJ61" s="26"/>
      <c r="NMK61" s="26"/>
      <c r="NML61" s="26"/>
      <c r="NMM61" s="26"/>
      <c r="NMN61" s="26"/>
      <c r="NMO61" s="26"/>
      <c r="NMP61" s="26"/>
      <c r="NMQ61" s="26"/>
      <c r="NMR61" s="26"/>
      <c r="NMS61" s="26"/>
      <c r="NMT61" s="26"/>
      <c r="NMU61" s="26"/>
      <c r="NMV61" s="26"/>
      <c r="NMW61" s="26"/>
      <c r="NMX61" s="26"/>
      <c r="NMY61" s="26"/>
      <c r="NMZ61" s="26"/>
      <c r="NNA61" s="26"/>
      <c r="NNB61" s="26"/>
      <c r="NNC61" s="26"/>
      <c r="NND61" s="26"/>
      <c r="NNE61" s="26"/>
      <c r="NNF61" s="26"/>
      <c r="NNG61" s="26"/>
      <c r="NNH61" s="26"/>
      <c r="NNI61" s="26"/>
      <c r="NNJ61" s="26"/>
      <c r="NNK61" s="26"/>
      <c r="NNL61" s="26"/>
      <c r="NNM61" s="26"/>
      <c r="NNN61" s="26"/>
      <c r="NNO61" s="26"/>
      <c r="NNP61" s="26"/>
      <c r="NNQ61" s="26"/>
      <c r="NNR61" s="26"/>
      <c r="NNS61" s="26"/>
      <c r="NNT61" s="26"/>
      <c r="NNU61" s="26"/>
      <c r="NNV61" s="26"/>
      <c r="NNW61" s="26"/>
      <c r="NNX61" s="26"/>
      <c r="NNY61" s="26"/>
      <c r="NNZ61" s="26"/>
      <c r="NOA61" s="26"/>
      <c r="NOB61" s="26"/>
      <c r="NOC61" s="26"/>
      <c r="NOD61" s="26"/>
      <c r="NOE61" s="26"/>
      <c r="NOF61" s="26"/>
      <c r="NOG61" s="26"/>
      <c r="NOH61" s="26"/>
      <c r="NOI61" s="26"/>
      <c r="NOJ61" s="26"/>
      <c r="NOK61" s="26"/>
      <c r="NOL61" s="26"/>
      <c r="NOM61" s="26"/>
      <c r="NON61" s="26"/>
      <c r="NOO61" s="26"/>
      <c r="NOP61" s="26"/>
      <c r="NOQ61" s="26"/>
      <c r="NOR61" s="26"/>
      <c r="NOS61" s="26"/>
      <c r="NOT61" s="26"/>
      <c r="NOU61" s="26"/>
      <c r="NOV61" s="26"/>
      <c r="NOW61" s="26"/>
      <c r="NOX61" s="26"/>
      <c r="NOY61" s="26"/>
      <c r="NOZ61" s="26"/>
      <c r="NPA61" s="26"/>
      <c r="NPB61" s="26"/>
      <c r="NPC61" s="26"/>
      <c r="NPD61" s="26"/>
      <c r="NPE61" s="26"/>
      <c r="NPF61" s="26"/>
      <c r="NPG61" s="26"/>
      <c r="NPH61" s="26"/>
      <c r="NPI61" s="26"/>
      <c r="NPJ61" s="26"/>
      <c r="NPK61" s="26"/>
      <c r="NPL61" s="26"/>
      <c r="NPM61" s="26"/>
      <c r="NPN61" s="26"/>
      <c r="NPO61" s="26"/>
      <c r="NPP61" s="26"/>
      <c r="NPQ61" s="26"/>
      <c r="NPR61" s="26"/>
      <c r="NPS61" s="26"/>
      <c r="NPT61" s="26"/>
      <c r="NPU61" s="26"/>
      <c r="NPV61" s="26"/>
      <c r="NPW61" s="26"/>
      <c r="NPX61" s="26"/>
      <c r="NPY61" s="26"/>
      <c r="NPZ61" s="26"/>
      <c r="NQA61" s="26"/>
      <c r="NQB61" s="26"/>
      <c r="NQC61" s="26"/>
      <c r="NQD61" s="26"/>
      <c r="NQE61" s="26"/>
      <c r="NQF61" s="26"/>
      <c r="NQG61" s="26"/>
      <c r="NQH61" s="26"/>
      <c r="NQI61" s="26"/>
      <c r="NQJ61" s="26"/>
      <c r="NQK61" s="26"/>
      <c r="NQL61" s="26"/>
      <c r="NQM61" s="26"/>
      <c r="NQN61" s="26"/>
      <c r="NQO61" s="26"/>
      <c r="NQP61" s="26"/>
      <c r="NQQ61" s="26"/>
      <c r="NQR61" s="26"/>
      <c r="NQS61" s="26"/>
      <c r="NQT61" s="26"/>
      <c r="NQU61" s="26"/>
      <c r="NQV61" s="26"/>
      <c r="NQW61" s="26"/>
      <c r="NQX61" s="26"/>
      <c r="NQY61" s="26"/>
      <c r="NQZ61" s="26"/>
      <c r="NRA61" s="26"/>
      <c r="NRB61" s="26"/>
      <c r="NRC61" s="26"/>
      <c r="NRD61" s="26"/>
      <c r="NRE61" s="26"/>
      <c r="NRF61" s="26"/>
      <c r="NRG61" s="26"/>
      <c r="NRH61" s="26"/>
      <c r="NRI61" s="26"/>
      <c r="NRJ61" s="26"/>
      <c r="NRK61" s="26"/>
      <c r="NRL61" s="26"/>
      <c r="NRM61" s="26"/>
      <c r="NRN61" s="26"/>
      <c r="NRO61" s="26"/>
      <c r="NRP61" s="26"/>
      <c r="NRQ61" s="26"/>
      <c r="NRR61" s="26"/>
      <c r="NRS61" s="26"/>
      <c r="NRT61" s="26"/>
      <c r="NRU61" s="26"/>
      <c r="NRV61" s="26"/>
      <c r="NRW61" s="26"/>
      <c r="NRX61" s="26"/>
      <c r="NRY61" s="26"/>
      <c r="NRZ61" s="26"/>
      <c r="NSA61" s="26"/>
      <c r="NSB61" s="26"/>
      <c r="NSC61" s="26"/>
      <c r="NSD61" s="26"/>
      <c r="NSE61" s="26"/>
      <c r="NSF61" s="26"/>
      <c r="NSG61" s="26"/>
      <c r="NSH61" s="26"/>
      <c r="NSI61" s="26"/>
      <c r="NSJ61" s="26"/>
      <c r="NSK61" s="26"/>
      <c r="NSL61" s="26"/>
      <c r="NSM61" s="26"/>
      <c r="NSN61" s="26"/>
      <c r="NSO61" s="26"/>
      <c r="NSP61" s="26"/>
      <c r="NSQ61" s="26"/>
      <c r="NSR61" s="26"/>
      <c r="NSS61" s="26"/>
      <c r="NST61" s="26"/>
      <c r="NSU61" s="26"/>
      <c r="NSV61" s="26"/>
      <c r="NSW61" s="26"/>
      <c r="NSX61" s="26"/>
      <c r="NSY61" s="26"/>
      <c r="NSZ61" s="26"/>
      <c r="NTA61" s="26"/>
      <c r="NTB61" s="26"/>
      <c r="NTC61" s="26"/>
      <c r="NTD61" s="26"/>
      <c r="NTE61" s="26"/>
      <c r="NTF61" s="26"/>
      <c r="NTG61" s="26"/>
      <c r="NTH61" s="26"/>
      <c r="NTI61" s="26"/>
      <c r="NTJ61" s="26"/>
      <c r="NTK61" s="26"/>
      <c r="NTL61" s="26"/>
      <c r="NTM61" s="26"/>
      <c r="NTN61" s="26"/>
      <c r="NTO61" s="26"/>
      <c r="NTP61" s="26"/>
      <c r="NTQ61" s="26"/>
      <c r="NTR61" s="26"/>
      <c r="NTS61" s="26"/>
      <c r="NTT61" s="26"/>
      <c r="NTU61" s="26"/>
      <c r="NTV61" s="26"/>
      <c r="NTW61" s="26"/>
      <c r="NTX61" s="26"/>
      <c r="NTY61" s="26"/>
      <c r="NTZ61" s="26"/>
      <c r="NUA61" s="26"/>
      <c r="NUB61" s="26"/>
      <c r="NUC61" s="26"/>
      <c r="NUD61" s="26"/>
      <c r="NUE61" s="26"/>
      <c r="NUF61" s="26"/>
      <c r="NUG61" s="26"/>
      <c r="NUH61" s="26"/>
      <c r="NUI61" s="26"/>
      <c r="NUJ61" s="26"/>
      <c r="NUK61" s="26"/>
      <c r="NUL61" s="26"/>
      <c r="NUM61" s="26"/>
      <c r="NUN61" s="26"/>
      <c r="NUO61" s="26"/>
      <c r="NUP61" s="26"/>
      <c r="NUQ61" s="26"/>
      <c r="NUR61" s="26"/>
      <c r="NUS61" s="26"/>
      <c r="NUT61" s="26"/>
      <c r="NUU61" s="26"/>
      <c r="NUV61" s="26"/>
      <c r="NUW61" s="26"/>
      <c r="NUX61" s="26"/>
      <c r="NUY61" s="26"/>
      <c r="NUZ61" s="26"/>
      <c r="NVA61" s="26"/>
      <c r="NVB61" s="26"/>
      <c r="NVC61" s="26"/>
      <c r="NVD61" s="26"/>
      <c r="NVE61" s="26"/>
      <c r="NVF61" s="26"/>
      <c r="NVG61" s="26"/>
      <c r="NVH61" s="26"/>
      <c r="NVI61" s="26"/>
      <c r="NVJ61" s="26"/>
      <c r="NVK61" s="26"/>
      <c r="NVL61" s="26"/>
      <c r="NVM61" s="26"/>
      <c r="NVN61" s="26"/>
      <c r="NVO61" s="26"/>
      <c r="NVP61" s="26"/>
      <c r="NVQ61" s="26"/>
      <c r="NVR61" s="26"/>
      <c r="NVS61" s="26"/>
      <c r="NVT61" s="26"/>
      <c r="NVU61" s="26"/>
      <c r="NVV61" s="26"/>
      <c r="NVW61" s="26"/>
      <c r="NVX61" s="26"/>
      <c r="NVY61" s="26"/>
      <c r="NVZ61" s="26"/>
      <c r="NWA61" s="26"/>
      <c r="NWB61" s="26"/>
      <c r="NWC61" s="26"/>
      <c r="NWD61" s="26"/>
      <c r="NWE61" s="26"/>
      <c r="NWF61" s="26"/>
      <c r="NWG61" s="26"/>
      <c r="NWH61" s="26"/>
      <c r="NWI61" s="26"/>
      <c r="NWJ61" s="26"/>
      <c r="NWK61" s="26"/>
      <c r="NWL61" s="26"/>
      <c r="NWM61" s="26"/>
      <c r="NWN61" s="26"/>
      <c r="NWO61" s="26"/>
      <c r="NWP61" s="26"/>
      <c r="NWQ61" s="26"/>
      <c r="NWR61" s="26"/>
      <c r="NWS61" s="26"/>
      <c r="NWT61" s="26"/>
      <c r="NWU61" s="26"/>
      <c r="NWV61" s="26"/>
      <c r="NWW61" s="26"/>
      <c r="NWX61" s="26"/>
      <c r="NWY61" s="26"/>
      <c r="NWZ61" s="26"/>
      <c r="NXA61" s="26"/>
      <c r="NXB61" s="26"/>
      <c r="NXC61" s="26"/>
      <c r="NXD61" s="26"/>
      <c r="NXE61" s="26"/>
      <c r="NXF61" s="26"/>
      <c r="NXG61" s="26"/>
      <c r="NXH61" s="26"/>
      <c r="NXI61" s="26"/>
      <c r="NXJ61" s="26"/>
      <c r="NXK61" s="26"/>
      <c r="NXL61" s="26"/>
      <c r="NXM61" s="26"/>
      <c r="NXN61" s="26"/>
      <c r="NXO61" s="26"/>
      <c r="NXP61" s="26"/>
      <c r="NXQ61" s="26"/>
      <c r="NXR61" s="26"/>
      <c r="NXS61" s="26"/>
      <c r="NXT61" s="26"/>
      <c r="NXU61" s="26"/>
      <c r="NXV61" s="26"/>
      <c r="NXW61" s="26"/>
      <c r="NXX61" s="26"/>
      <c r="NXY61" s="26"/>
      <c r="NXZ61" s="26"/>
      <c r="NYA61" s="26"/>
      <c r="NYB61" s="26"/>
      <c r="NYC61" s="26"/>
      <c r="NYD61" s="26"/>
      <c r="NYE61" s="26"/>
      <c r="NYF61" s="26"/>
      <c r="NYG61" s="26"/>
      <c r="NYH61" s="26"/>
      <c r="NYI61" s="26"/>
      <c r="NYJ61" s="26"/>
      <c r="NYK61" s="26"/>
      <c r="NYL61" s="26"/>
      <c r="NYM61" s="26"/>
      <c r="NYN61" s="26"/>
      <c r="NYO61" s="26"/>
      <c r="NYP61" s="26"/>
      <c r="NYQ61" s="26"/>
      <c r="NYR61" s="26"/>
      <c r="NYS61" s="26"/>
      <c r="NYT61" s="26"/>
      <c r="NYU61" s="26"/>
      <c r="NYV61" s="26"/>
      <c r="NYW61" s="26"/>
      <c r="NYX61" s="26"/>
      <c r="NYY61" s="26"/>
      <c r="NYZ61" s="26"/>
      <c r="NZA61" s="26"/>
      <c r="NZB61" s="26"/>
      <c r="NZC61" s="26"/>
      <c r="NZD61" s="26"/>
      <c r="NZE61" s="26"/>
      <c r="NZF61" s="26"/>
      <c r="NZG61" s="26"/>
      <c r="NZH61" s="26"/>
      <c r="NZI61" s="26"/>
      <c r="NZJ61" s="26"/>
      <c r="NZK61" s="26"/>
      <c r="NZL61" s="26"/>
      <c r="NZM61" s="26"/>
      <c r="NZN61" s="26"/>
      <c r="NZO61" s="26"/>
      <c r="NZP61" s="26"/>
      <c r="NZQ61" s="26"/>
      <c r="NZR61" s="26"/>
      <c r="NZS61" s="26"/>
      <c r="NZT61" s="26"/>
      <c r="NZU61" s="26"/>
      <c r="NZV61" s="26"/>
      <c r="NZW61" s="26"/>
      <c r="NZX61" s="26"/>
      <c r="NZY61" s="26"/>
      <c r="NZZ61" s="26"/>
      <c r="OAA61" s="26"/>
      <c r="OAB61" s="26"/>
      <c r="OAC61" s="26"/>
      <c r="OAD61" s="26"/>
      <c r="OAE61" s="26"/>
      <c r="OAF61" s="26"/>
      <c r="OAG61" s="26"/>
      <c r="OAH61" s="26"/>
      <c r="OAI61" s="26"/>
      <c r="OAJ61" s="26"/>
      <c r="OAK61" s="26"/>
      <c r="OAL61" s="26"/>
      <c r="OAM61" s="26"/>
      <c r="OAN61" s="26"/>
      <c r="OAO61" s="26"/>
      <c r="OAP61" s="26"/>
      <c r="OAQ61" s="26"/>
      <c r="OAR61" s="26"/>
      <c r="OAS61" s="26"/>
      <c r="OAT61" s="26"/>
      <c r="OAU61" s="26"/>
      <c r="OAV61" s="26"/>
      <c r="OAW61" s="26"/>
      <c r="OAX61" s="26"/>
      <c r="OAY61" s="26"/>
      <c r="OAZ61" s="26"/>
      <c r="OBA61" s="26"/>
      <c r="OBB61" s="26"/>
      <c r="OBC61" s="26"/>
      <c r="OBD61" s="26"/>
      <c r="OBE61" s="26"/>
      <c r="OBF61" s="26"/>
      <c r="OBG61" s="26"/>
      <c r="OBH61" s="26"/>
      <c r="OBI61" s="26"/>
      <c r="OBJ61" s="26"/>
      <c r="OBK61" s="26"/>
      <c r="OBL61" s="26"/>
      <c r="OBM61" s="26"/>
      <c r="OBN61" s="26"/>
      <c r="OBO61" s="26"/>
      <c r="OBP61" s="26"/>
      <c r="OBQ61" s="26"/>
      <c r="OBR61" s="26"/>
      <c r="OBS61" s="26"/>
      <c r="OBT61" s="26"/>
      <c r="OBU61" s="26"/>
      <c r="OBV61" s="26"/>
      <c r="OBW61" s="26"/>
      <c r="OBX61" s="26"/>
      <c r="OBY61" s="26"/>
      <c r="OBZ61" s="26"/>
      <c r="OCA61" s="26"/>
      <c r="OCB61" s="26"/>
      <c r="OCC61" s="26"/>
      <c r="OCD61" s="26"/>
      <c r="OCE61" s="26"/>
      <c r="OCF61" s="26"/>
      <c r="OCG61" s="26"/>
      <c r="OCH61" s="26"/>
      <c r="OCI61" s="26"/>
      <c r="OCJ61" s="26"/>
      <c r="OCK61" s="26"/>
      <c r="OCL61" s="26"/>
      <c r="OCM61" s="26"/>
      <c r="OCN61" s="26"/>
      <c r="OCO61" s="26"/>
      <c r="OCP61" s="26"/>
      <c r="OCQ61" s="26"/>
      <c r="OCR61" s="26"/>
      <c r="OCS61" s="26"/>
      <c r="OCT61" s="26"/>
      <c r="OCU61" s="26"/>
      <c r="OCV61" s="26"/>
      <c r="OCW61" s="26"/>
      <c r="OCX61" s="26"/>
      <c r="OCY61" s="26"/>
      <c r="OCZ61" s="26"/>
      <c r="ODA61" s="26"/>
      <c r="ODB61" s="26"/>
      <c r="ODC61" s="26"/>
      <c r="ODD61" s="26"/>
      <c r="ODE61" s="26"/>
      <c r="ODF61" s="26"/>
      <c r="ODG61" s="26"/>
      <c r="ODH61" s="26"/>
      <c r="ODI61" s="26"/>
      <c r="ODJ61" s="26"/>
      <c r="ODK61" s="26"/>
      <c r="ODL61" s="26"/>
      <c r="ODM61" s="26"/>
      <c r="ODN61" s="26"/>
      <c r="ODO61" s="26"/>
      <c r="ODP61" s="26"/>
      <c r="ODQ61" s="26"/>
      <c r="ODR61" s="26"/>
      <c r="ODS61" s="26"/>
      <c r="ODT61" s="26"/>
      <c r="ODU61" s="26"/>
      <c r="ODV61" s="26"/>
      <c r="ODW61" s="26"/>
      <c r="ODX61" s="26"/>
      <c r="ODY61" s="26"/>
      <c r="ODZ61" s="26"/>
      <c r="OEA61" s="26"/>
      <c r="OEB61" s="26"/>
      <c r="OEC61" s="26"/>
      <c r="OED61" s="26"/>
      <c r="OEE61" s="26"/>
      <c r="OEF61" s="26"/>
      <c r="OEG61" s="26"/>
      <c r="OEH61" s="26"/>
      <c r="OEI61" s="26"/>
      <c r="OEJ61" s="26"/>
      <c r="OEK61" s="26"/>
      <c r="OEL61" s="26"/>
      <c r="OEM61" s="26"/>
      <c r="OEN61" s="26"/>
      <c r="OEO61" s="26"/>
      <c r="OEP61" s="26"/>
      <c r="OEQ61" s="26"/>
      <c r="OER61" s="26"/>
      <c r="OES61" s="26"/>
      <c r="OET61" s="26"/>
      <c r="OEU61" s="26"/>
      <c r="OEV61" s="26"/>
      <c r="OEW61" s="26"/>
      <c r="OEX61" s="26"/>
      <c r="OEY61" s="26"/>
      <c r="OEZ61" s="26"/>
      <c r="OFA61" s="26"/>
      <c r="OFB61" s="26"/>
      <c r="OFC61" s="26"/>
      <c r="OFD61" s="26"/>
      <c r="OFE61" s="26"/>
      <c r="OFF61" s="26"/>
      <c r="OFG61" s="26"/>
      <c r="OFH61" s="26"/>
      <c r="OFI61" s="26"/>
      <c r="OFJ61" s="26"/>
      <c r="OFK61" s="26"/>
      <c r="OFL61" s="26"/>
      <c r="OFM61" s="26"/>
      <c r="OFN61" s="26"/>
      <c r="OFO61" s="26"/>
      <c r="OFP61" s="26"/>
      <c r="OFQ61" s="26"/>
      <c r="OFR61" s="26"/>
      <c r="OFS61" s="26"/>
      <c r="OFT61" s="26"/>
      <c r="OFU61" s="26"/>
      <c r="OFV61" s="26"/>
      <c r="OFW61" s="26"/>
      <c r="OFX61" s="26"/>
      <c r="OFY61" s="26"/>
      <c r="OFZ61" s="26"/>
      <c r="OGA61" s="26"/>
      <c r="OGB61" s="26"/>
      <c r="OGC61" s="26"/>
      <c r="OGD61" s="26"/>
      <c r="OGE61" s="26"/>
      <c r="OGF61" s="26"/>
      <c r="OGG61" s="26"/>
      <c r="OGH61" s="26"/>
      <c r="OGI61" s="26"/>
      <c r="OGJ61" s="26"/>
      <c r="OGK61" s="26"/>
      <c r="OGL61" s="26"/>
      <c r="OGM61" s="26"/>
      <c r="OGN61" s="26"/>
      <c r="OGO61" s="26"/>
      <c r="OGP61" s="26"/>
      <c r="OGQ61" s="26"/>
      <c r="OGR61" s="26"/>
      <c r="OGS61" s="26"/>
      <c r="OGT61" s="26"/>
      <c r="OGU61" s="26"/>
      <c r="OGV61" s="26"/>
      <c r="OGW61" s="26"/>
      <c r="OGX61" s="26"/>
      <c r="OGY61" s="26"/>
      <c r="OGZ61" s="26"/>
      <c r="OHA61" s="26"/>
      <c r="OHB61" s="26"/>
      <c r="OHC61" s="26"/>
      <c r="OHD61" s="26"/>
      <c r="OHE61" s="26"/>
      <c r="OHF61" s="26"/>
      <c r="OHG61" s="26"/>
      <c r="OHH61" s="26"/>
      <c r="OHI61" s="26"/>
      <c r="OHJ61" s="26"/>
      <c r="OHK61" s="26"/>
      <c r="OHL61" s="26"/>
      <c r="OHM61" s="26"/>
      <c r="OHN61" s="26"/>
      <c r="OHO61" s="26"/>
      <c r="OHP61" s="26"/>
      <c r="OHQ61" s="26"/>
      <c r="OHR61" s="26"/>
      <c r="OHS61" s="26"/>
      <c r="OHT61" s="26"/>
      <c r="OHU61" s="26"/>
      <c r="OHV61" s="26"/>
      <c r="OHW61" s="26"/>
      <c r="OHX61" s="26"/>
      <c r="OHY61" s="26"/>
      <c r="OHZ61" s="26"/>
      <c r="OIA61" s="26"/>
      <c r="OIB61" s="26"/>
      <c r="OIC61" s="26"/>
      <c r="OID61" s="26"/>
      <c r="OIE61" s="26"/>
      <c r="OIF61" s="26"/>
      <c r="OIG61" s="26"/>
      <c r="OIH61" s="26"/>
      <c r="OII61" s="26"/>
      <c r="OIJ61" s="26"/>
      <c r="OIK61" s="26"/>
      <c r="OIL61" s="26"/>
      <c r="OIM61" s="26"/>
      <c r="OIN61" s="26"/>
      <c r="OIO61" s="26"/>
      <c r="OIP61" s="26"/>
      <c r="OIQ61" s="26"/>
      <c r="OIR61" s="26"/>
      <c r="OIS61" s="26"/>
      <c r="OIT61" s="26"/>
      <c r="OIU61" s="26"/>
      <c r="OIV61" s="26"/>
      <c r="OIW61" s="26"/>
      <c r="OIX61" s="26"/>
      <c r="OIY61" s="26"/>
      <c r="OIZ61" s="26"/>
      <c r="OJA61" s="26"/>
      <c r="OJB61" s="26"/>
      <c r="OJC61" s="26"/>
      <c r="OJD61" s="26"/>
      <c r="OJE61" s="26"/>
      <c r="OJF61" s="26"/>
      <c r="OJG61" s="26"/>
      <c r="OJH61" s="26"/>
      <c r="OJI61" s="26"/>
      <c r="OJJ61" s="26"/>
      <c r="OJK61" s="26"/>
      <c r="OJL61" s="26"/>
      <c r="OJM61" s="26"/>
      <c r="OJN61" s="26"/>
      <c r="OJO61" s="26"/>
      <c r="OJP61" s="26"/>
      <c r="OJQ61" s="26"/>
      <c r="OJR61" s="26"/>
      <c r="OJS61" s="26"/>
      <c r="OJT61" s="26"/>
      <c r="OJU61" s="26"/>
      <c r="OJV61" s="26"/>
      <c r="OJW61" s="26"/>
      <c r="OJX61" s="26"/>
      <c r="OJY61" s="26"/>
      <c r="OJZ61" s="26"/>
      <c r="OKA61" s="26"/>
      <c r="OKB61" s="26"/>
      <c r="OKC61" s="26"/>
      <c r="OKD61" s="26"/>
      <c r="OKE61" s="26"/>
      <c r="OKF61" s="26"/>
      <c r="OKG61" s="26"/>
      <c r="OKH61" s="26"/>
      <c r="OKI61" s="26"/>
      <c r="OKJ61" s="26"/>
      <c r="OKK61" s="26"/>
      <c r="OKL61" s="26"/>
      <c r="OKM61" s="26"/>
      <c r="OKN61" s="26"/>
      <c r="OKO61" s="26"/>
      <c r="OKP61" s="26"/>
      <c r="OKQ61" s="26"/>
      <c r="OKR61" s="26"/>
      <c r="OKS61" s="26"/>
      <c r="OKT61" s="26"/>
      <c r="OKU61" s="26"/>
      <c r="OKV61" s="26"/>
      <c r="OKW61" s="26"/>
      <c r="OKX61" s="26"/>
      <c r="OKY61" s="26"/>
      <c r="OKZ61" s="26"/>
      <c r="OLA61" s="26"/>
      <c r="OLB61" s="26"/>
      <c r="OLC61" s="26"/>
      <c r="OLD61" s="26"/>
      <c r="OLE61" s="26"/>
      <c r="OLF61" s="26"/>
      <c r="OLG61" s="26"/>
      <c r="OLH61" s="26"/>
      <c r="OLI61" s="26"/>
      <c r="OLJ61" s="26"/>
      <c r="OLK61" s="26"/>
      <c r="OLL61" s="26"/>
      <c r="OLM61" s="26"/>
      <c r="OLN61" s="26"/>
      <c r="OLO61" s="26"/>
      <c r="OLP61" s="26"/>
      <c r="OLQ61" s="26"/>
      <c r="OLR61" s="26"/>
      <c r="OLS61" s="26"/>
      <c r="OLT61" s="26"/>
      <c r="OLU61" s="26"/>
      <c r="OLV61" s="26"/>
      <c r="OLW61" s="26"/>
      <c r="OLX61" s="26"/>
      <c r="OLY61" s="26"/>
      <c r="OLZ61" s="26"/>
      <c r="OMA61" s="26"/>
      <c r="OMB61" s="26"/>
      <c r="OMC61" s="26"/>
      <c r="OMD61" s="26"/>
      <c r="OME61" s="26"/>
      <c r="OMF61" s="26"/>
      <c r="OMG61" s="26"/>
      <c r="OMH61" s="26"/>
      <c r="OMI61" s="26"/>
      <c r="OMJ61" s="26"/>
      <c r="OMK61" s="26"/>
      <c r="OML61" s="26"/>
      <c r="OMM61" s="26"/>
      <c r="OMN61" s="26"/>
      <c r="OMO61" s="26"/>
      <c r="OMP61" s="26"/>
      <c r="OMQ61" s="26"/>
      <c r="OMR61" s="26"/>
      <c r="OMS61" s="26"/>
      <c r="OMT61" s="26"/>
      <c r="OMU61" s="26"/>
      <c r="OMV61" s="26"/>
      <c r="OMW61" s="26"/>
      <c r="OMX61" s="26"/>
      <c r="OMY61" s="26"/>
      <c r="OMZ61" s="26"/>
      <c r="ONA61" s="26"/>
      <c r="ONB61" s="26"/>
      <c r="ONC61" s="26"/>
      <c r="OND61" s="26"/>
      <c r="ONE61" s="26"/>
      <c r="ONF61" s="26"/>
      <c r="ONG61" s="26"/>
      <c r="ONH61" s="26"/>
      <c r="ONI61" s="26"/>
      <c r="ONJ61" s="26"/>
      <c r="ONK61" s="26"/>
      <c r="ONL61" s="26"/>
      <c r="ONM61" s="26"/>
      <c r="ONN61" s="26"/>
      <c r="ONO61" s="26"/>
      <c r="ONP61" s="26"/>
      <c r="ONQ61" s="26"/>
      <c r="ONR61" s="26"/>
      <c r="ONS61" s="26"/>
      <c r="ONT61" s="26"/>
      <c r="ONU61" s="26"/>
      <c r="ONV61" s="26"/>
      <c r="ONW61" s="26"/>
      <c r="ONX61" s="26"/>
      <c r="ONY61" s="26"/>
      <c r="ONZ61" s="26"/>
      <c r="OOA61" s="26"/>
      <c r="OOB61" s="26"/>
      <c r="OOC61" s="26"/>
      <c r="OOD61" s="26"/>
      <c r="OOE61" s="26"/>
      <c r="OOF61" s="26"/>
      <c r="OOG61" s="26"/>
      <c r="OOH61" s="26"/>
      <c r="OOI61" s="26"/>
      <c r="OOJ61" s="26"/>
      <c r="OOK61" s="26"/>
      <c r="OOL61" s="26"/>
      <c r="OOM61" s="26"/>
      <c r="OON61" s="26"/>
      <c r="OOO61" s="26"/>
      <c r="OOP61" s="26"/>
      <c r="OOQ61" s="26"/>
      <c r="OOR61" s="26"/>
      <c r="OOS61" s="26"/>
      <c r="OOT61" s="26"/>
      <c r="OOU61" s="26"/>
      <c r="OOV61" s="26"/>
      <c r="OOW61" s="26"/>
      <c r="OOX61" s="26"/>
      <c r="OOY61" s="26"/>
      <c r="OOZ61" s="26"/>
      <c r="OPA61" s="26"/>
      <c r="OPB61" s="26"/>
      <c r="OPC61" s="26"/>
      <c r="OPD61" s="26"/>
      <c r="OPE61" s="26"/>
      <c r="OPF61" s="26"/>
      <c r="OPG61" s="26"/>
      <c r="OPH61" s="26"/>
      <c r="OPI61" s="26"/>
      <c r="OPJ61" s="26"/>
      <c r="OPK61" s="26"/>
      <c r="OPL61" s="26"/>
      <c r="OPM61" s="26"/>
      <c r="OPN61" s="26"/>
      <c r="OPO61" s="26"/>
      <c r="OPP61" s="26"/>
      <c r="OPQ61" s="26"/>
      <c r="OPR61" s="26"/>
      <c r="OPS61" s="26"/>
      <c r="OPT61" s="26"/>
      <c r="OPU61" s="26"/>
      <c r="OPV61" s="26"/>
      <c r="OPW61" s="26"/>
      <c r="OPX61" s="26"/>
      <c r="OPY61" s="26"/>
      <c r="OPZ61" s="26"/>
      <c r="OQA61" s="26"/>
      <c r="OQB61" s="26"/>
      <c r="OQC61" s="26"/>
      <c r="OQD61" s="26"/>
      <c r="OQE61" s="26"/>
      <c r="OQF61" s="26"/>
      <c r="OQG61" s="26"/>
      <c r="OQH61" s="26"/>
      <c r="OQI61" s="26"/>
      <c r="OQJ61" s="26"/>
      <c r="OQK61" s="26"/>
      <c r="OQL61" s="26"/>
      <c r="OQM61" s="26"/>
      <c r="OQN61" s="26"/>
      <c r="OQO61" s="26"/>
      <c r="OQP61" s="26"/>
      <c r="OQQ61" s="26"/>
      <c r="OQR61" s="26"/>
      <c r="OQS61" s="26"/>
      <c r="OQT61" s="26"/>
      <c r="OQU61" s="26"/>
      <c r="OQV61" s="26"/>
      <c r="OQW61" s="26"/>
      <c r="OQX61" s="26"/>
      <c r="OQY61" s="26"/>
      <c r="OQZ61" s="26"/>
      <c r="ORA61" s="26"/>
      <c r="ORB61" s="26"/>
      <c r="ORC61" s="26"/>
      <c r="ORD61" s="26"/>
      <c r="ORE61" s="26"/>
      <c r="ORF61" s="26"/>
      <c r="ORG61" s="26"/>
      <c r="ORH61" s="26"/>
      <c r="ORI61" s="26"/>
      <c r="ORJ61" s="26"/>
      <c r="ORK61" s="26"/>
      <c r="ORL61" s="26"/>
      <c r="ORM61" s="26"/>
      <c r="ORN61" s="26"/>
      <c r="ORO61" s="26"/>
      <c r="ORP61" s="26"/>
      <c r="ORQ61" s="26"/>
      <c r="ORR61" s="26"/>
      <c r="ORS61" s="26"/>
      <c r="ORT61" s="26"/>
      <c r="ORU61" s="26"/>
      <c r="ORV61" s="26"/>
      <c r="ORW61" s="26"/>
      <c r="ORX61" s="26"/>
      <c r="ORY61" s="26"/>
      <c r="ORZ61" s="26"/>
      <c r="OSA61" s="26"/>
      <c r="OSB61" s="26"/>
      <c r="OSC61" s="26"/>
      <c r="OSD61" s="26"/>
      <c r="OSE61" s="26"/>
      <c r="OSF61" s="26"/>
      <c r="OSG61" s="26"/>
      <c r="OSH61" s="26"/>
      <c r="OSI61" s="26"/>
      <c r="OSJ61" s="26"/>
      <c r="OSK61" s="26"/>
      <c r="OSL61" s="26"/>
      <c r="OSM61" s="26"/>
      <c r="OSN61" s="26"/>
      <c r="OSO61" s="26"/>
      <c r="OSP61" s="26"/>
      <c r="OSQ61" s="26"/>
      <c r="OSR61" s="26"/>
      <c r="OSS61" s="26"/>
      <c r="OST61" s="26"/>
      <c r="OSU61" s="26"/>
      <c r="OSV61" s="26"/>
      <c r="OSW61" s="26"/>
      <c r="OSX61" s="26"/>
      <c r="OSY61" s="26"/>
      <c r="OSZ61" s="26"/>
      <c r="OTA61" s="26"/>
      <c r="OTB61" s="26"/>
      <c r="OTC61" s="26"/>
      <c r="OTD61" s="26"/>
      <c r="OTE61" s="26"/>
      <c r="OTF61" s="26"/>
      <c r="OTG61" s="26"/>
      <c r="OTH61" s="26"/>
      <c r="OTI61" s="26"/>
      <c r="OTJ61" s="26"/>
      <c r="OTK61" s="26"/>
      <c r="OTL61" s="26"/>
      <c r="OTM61" s="26"/>
      <c r="OTN61" s="26"/>
      <c r="OTO61" s="26"/>
      <c r="OTP61" s="26"/>
      <c r="OTQ61" s="26"/>
      <c r="OTR61" s="26"/>
      <c r="OTS61" s="26"/>
      <c r="OTT61" s="26"/>
      <c r="OTU61" s="26"/>
      <c r="OTV61" s="26"/>
      <c r="OTW61" s="26"/>
      <c r="OTX61" s="26"/>
      <c r="OTY61" s="26"/>
      <c r="OTZ61" s="26"/>
      <c r="OUA61" s="26"/>
      <c r="OUB61" s="26"/>
      <c r="OUC61" s="26"/>
      <c r="OUD61" s="26"/>
      <c r="OUE61" s="26"/>
      <c r="OUF61" s="26"/>
      <c r="OUG61" s="26"/>
      <c r="OUH61" s="26"/>
      <c r="OUI61" s="26"/>
      <c r="OUJ61" s="26"/>
      <c r="OUK61" s="26"/>
      <c r="OUL61" s="26"/>
      <c r="OUM61" s="26"/>
      <c r="OUN61" s="26"/>
      <c r="OUO61" s="26"/>
      <c r="OUP61" s="26"/>
      <c r="OUQ61" s="26"/>
      <c r="OUR61" s="26"/>
      <c r="OUS61" s="26"/>
      <c r="OUT61" s="26"/>
      <c r="OUU61" s="26"/>
      <c r="OUV61" s="26"/>
      <c r="OUW61" s="26"/>
      <c r="OUX61" s="26"/>
      <c r="OUY61" s="26"/>
      <c r="OUZ61" s="26"/>
      <c r="OVA61" s="26"/>
      <c r="OVB61" s="26"/>
      <c r="OVC61" s="26"/>
      <c r="OVD61" s="26"/>
      <c r="OVE61" s="26"/>
      <c r="OVF61" s="26"/>
      <c r="OVG61" s="26"/>
      <c r="OVH61" s="26"/>
      <c r="OVI61" s="26"/>
      <c r="OVJ61" s="26"/>
      <c r="OVK61" s="26"/>
      <c r="OVL61" s="26"/>
      <c r="OVM61" s="26"/>
      <c r="OVN61" s="26"/>
      <c r="OVO61" s="26"/>
      <c r="OVP61" s="26"/>
      <c r="OVQ61" s="26"/>
      <c r="OVR61" s="26"/>
      <c r="OVS61" s="26"/>
      <c r="OVT61" s="26"/>
      <c r="OVU61" s="26"/>
      <c r="OVV61" s="26"/>
      <c r="OVW61" s="26"/>
      <c r="OVX61" s="26"/>
      <c r="OVY61" s="26"/>
      <c r="OVZ61" s="26"/>
      <c r="OWA61" s="26"/>
      <c r="OWB61" s="26"/>
      <c r="OWC61" s="26"/>
      <c r="OWD61" s="26"/>
      <c r="OWE61" s="26"/>
      <c r="OWF61" s="26"/>
      <c r="OWG61" s="26"/>
      <c r="OWH61" s="26"/>
      <c r="OWI61" s="26"/>
      <c r="OWJ61" s="26"/>
      <c r="OWK61" s="26"/>
      <c r="OWL61" s="26"/>
      <c r="OWM61" s="26"/>
      <c r="OWN61" s="26"/>
      <c r="OWO61" s="26"/>
      <c r="OWP61" s="26"/>
      <c r="OWQ61" s="26"/>
      <c r="OWR61" s="26"/>
      <c r="OWS61" s="26"/>
      <c r="OWT61" s="26"/>
      <c r="OWU61" s="26"/>
      <c r="OWV61" s="26"/>
      <c r="OWW61" s="26"/>
      <c r="OWX61" s="26"/>
      <c r="OWY61" s="26"/>
      <c r="OWZ61" s="26"/>
      <c r="OXA61" s="26"/>
      <c r="OXB61" s="26"/>
      <c r="OXC61" s="26"/>
      <c r="OXD61" s="26"/>
      <c r="OXE61" s="26"/>
      <c r="OXF61" s="26"/>
      <c r="OXG61" s="26"/>
      <c r="OXH61" s="26"/>
      <c r="OXI61" s="26"/>
      <c r="OXJ61" s="26"/>
      <c r="OXK61" s="26"/>
      <c r="OXL61" s="26"/>
      <c r="OXM61" s="26"/>
      <c r="OXN61" s="26"/>
      <c r="OXO61" s="26"/>
      <c r="OXP61" s="26"/>
      <c r="OXQ61" s="26"/>
      <c r="OXR61" s="26"/>
      <c r="OXS61" s="26"/>
      <c r="OXT61" s="26"/>
      <c r="OXU61" s="26"/>
      <c r="OXV61" s="26"/>
      <c r="OXW61" s="26"/>
      <c r="OXX61" s="26"/>
      <c r="OXY61" s="26"/>
      <c r="OXZ61" s="26"/>
      <c r="OYA61" s="26"/>
      <c r="OYB61" s="26"/>
      <c r="OYC61" s="26"/>
      <c r="OYD61" s="26"/>
      <c r="OYE61" s="26"/>
      <c r="OYF61" s="26"/>
      <c r="OYG61" s="26"/>
      <c r="OYH61" s="26"/>
      <c r="OYI61" s="26"/>
      <c r="OYJ61" s="26"/>
      <c r="OYK61" s="26"/>
      <c r="OYL61" s="26"/>
      <c r="OYM61" s="26"/>
      <c r="OYN61" s="26"/>
      <c r="OYO61" s="26"/>
      <c r="OYP61" s="26"/>
      <c r="OYQ61" s="26"/>
      <c r="OYR61" s="26"/>
      <c r="OYS61" s="26"/>
      <c r="OYT61" s="26"/>
      <c r="OYU61" s="26"/>
      <c r="OYV61" s="26"/>
      <c r="OYW61" s="26"/>
      <c r="OYX61" s="26"/>
      <c r="OYY61" s="26"/>
      <c r="OYZ61" s="26"/>
      <c r="OZA61" s="26"/>
      <c r="OZB61" s="26"/>
      <c r="OZC61" s="26"/>
      <c r="OZD61" s="26"/>
      <c r="OZE61" s="26"/>
      <c r="OZF61" s="26"/>
      <c r="OZG61" s="26"/>
      <c r="OZH61" s="26"/>
      <c r="OZI61" s="26"/>
      <c r="OZJ61" s="26"/>
      <c r="OZK61" s="26"/>
      <c r="OZL61" s="26"/>
      <c r="OZM61" s="26"/>
      <c r="OZN61" s="26"/>
      <c r="OZO61" s="26"/>
      <c r="OZP61" s="26"/>
      <c r="OZQ61" s="26"/>
      <c r="OZR61" s="26"/>
      <c r="OZS61" s="26"/>
      <c r="OZT61" s="26"/>
      <c r="OZU61" s="26"/>
      <c r="OZV61" s="26"/>
      <c r="OZW61" s="26"/>
      <c r="OZX61" s="26"/>
      <c r="OZY61" s="26"/>
      <c r="OZZ61" s="26"/>
      <c r="PAA61" s="26"/>
      <c r="PAB61" s="26"/>
      <c r="PAC61" s="26"/>
      <c r="PAD61" s="26"/>
      <c r="PAE61" s="26"/>
      <c r="PAF61" s="26"/>
      <c r="PAG61" s="26"/>
      <c r="PAH61" s="26"/>
      <c r="PAI61" s="26"/>
      <c r="PAJ61" s="26"/>
      <c r="PAK61" s="26"/>
      <c r="PAL61" s="26"/>
      <c r="PAM61" s="26"/>
      <c r="PAN61" s="26"/>
      <c r="PAO61" s="26"/>
      <c r="PAP61" s="26"/>
      <c r="PAQ61" s="26"/>
      <c r="PAR61" s="26"/>
      <c r="PAS61" s="26"/>
      <c r="PAT61" s="26"/>
      <c r="PAU61" s="26"/>
      <c r="PAV61" s="26"/>
      <c r="PAW61" s="26"/>
      <c r="PAX61" s="26"/>
      <c r="PAY61" s="26"/>
      <c r="PAZ61" s="26"/>
      <c r="PBA61" s="26"/>
      <c r="PBB61" s="26"/>
      <c r="PBC61" s="26"/>
      <c r="PBD61" s="26"/>
      <c r="PBE61" s="26"/>
      <c r="PBF61" s="26"/>
      <c r="PBG61" s="26"/>
      <c r="PBH61" s="26"/>
      <c r="PBI61" s="26"/>
      <c r="PBJ61" s="26"/>
      <c r="PBK61" s="26"/>
      <c r="PBL61" s="26"/>
      <c r="PBM61" s="26"/>
      <c r="PBN61" s="26"/>
      <c r="PBO61" s="26"/>
      <c r="PBP61" s="26"/>
      <c r="PBQ61" s="26"/>
      <c r="PBR61" s="26"/>
      <c r="PBS61" s="26"/>
      <c r="PBT61" s="26"/>
      <c r="PBU61" s="26"/>
      <c r="PBV61" s="26"/>
      <c r="PBW61" s="26"/>
      <c r="PBX61" s="26"/>
      <c r="PBY61" s="26"/>
      <c r="PBZ61" s="26"/>
      <c r="PCA61" s="26"/>
      <c r="PCB61" s="26"/>
      <c r="PCC61" s="26"/>
      <c r="PCD61" s="26"/>
      <c r="PCE61" s="26"/>
      <c r="PCF61" s="26"/>
      <c r="PCG61" s="26"/>
      <c r="PCH61" s="26"/>
      <c r="PCI61" s="26"/>
      <c r="PCJ61" s="26"/>
      <c r="PCK61" s="26"/>
      <c r="PCL61" s="26"/>
      <c r="PCM61" s="26"/>
      <c r="PCN61" s="26"/>
      <c r="PCO61" s="26"/>
      <c r="PCP61" s="26"/>
      <c r="PCQ61" s="26"/>
      <c r="PCR61" s="26"/>
      <c r="PCS61" s="26"/>
      <c r="PCT61" s="26"/>
      <c r="PCU61" s="26"/>
      <c r="PCV61" s="26"/>
      <c r="PCW61" s="26"/>
      <c r="PCX61" s="26"/>
      <c r="PCY61" s="26"/>
      <c r="PCZ61" s="26"/>
      <c r="PDA61" s="26"/>
      <c r="PDB61" s="26"/>
      <c r="PDC61" s="26"/>
      <c r="PDD61" s="26"/>
      <c r="PDE61" s="26"/>
      <c r="PDF61" s="26"/>
      <c r="PDG61" s="26"/>
      <c r="PDH61" s="26"/>
      <c r="PDI61" s="26"/>
      <c r="PDJ61" s="26"/>
      <c r="PDK61" s="26"/>
      <c r="PDL61" s="26"/>
      <c r="PDM61" s="26"/>
      <c r="PDN61" s="26"/>
      <c r="PDO61" s="26"/>
      <c r="PDP61" s="26"/>
      <c r="PDQ61" s="26"/>
      <c r="PDR61" s="26"/>
      <c r="PDS61" s="26"/>
      <c r="PDT61" s="26"/>
      <c r="PDU61" s="26"/>
      <c r="PDV61" s="26"/>
      <c r="PDW61" s="26"/>
      <c r="PDX61" s="26"/>
      <c r="PDY61" s="26"/>
      <c r="PDZ61" s="26"/>
      <c r="PEA61" s="26"/>
      <c r="PEB61" s="26"/>
      <c r="PEC61" s="26"/>
      <c r="PED61" s="26"/>
      <c r="PEE61" s="26"/>
      <c r="PEF61" s="26"/>
      <c r="PEG61" s="26"/>
      <c r="PEH61" s="26"/>
      <c r="PEI61" s="26"/>
      <c r="PEJ61" s="26"/>
      <c r="PEK61" s="26"/>
      <c r="PEL61" s="26"/>
      <c r="PEM61" s="26"/>
      <c r="PEN61" s="26"/>
      <c r="PEO61" s="26"/>
      <c r="PEP61" s="26"/>
      <c r="PEQ61" s="26"/>
      <c r="PER61" s="26"/>
      <c r="PES61" s="26"/>
      <c r="PET61" s="26"/>
      <c r="PEU61" s="26"/>
      <c r="PEV61" s="26"/>
      <c r="PEW61" s="26"/>
      <c r="PEX61" s="26"/>
      <c r="PEY61" s="26"/>
      <c r="PEZ61" s="26"/>
      <c r="PFA61" s="26"/>
      <c r="PFB61" s="26"/>
      <c r="PFC61" s="26"/>
      <c r="PFD61" s="26"/>
      <c r="PFE61" s="26"/>
      <c r="PFF61" s="26"/>
      <c r="PFG61" s="26"/>
      <c r="PFH61" s="26"/>
      <c r="PFI61" s="26"/>
      <c r="PFJ61" s="26"/>
      <c r="PFK61" s="26"/>
      <c r="PFL61" s="26"/>
      <c r="PFM61" s="26"/>
      <c r="PFN61" s="26"/>
      <c r="PFO61" s="26"/>
      <c r="PFP61" s="26"/>
      <c r="PFQ61" s="26"/>
      <c r="PFR61" s="26"/>
      <c r="PFS61" s="26"/>
      <c r="PFT61" s="26"/>
      <c r="PFU61" s="26"/>
      <c r="PFV61" s="26"/>
      <c r="PFW61" s="26"/>
      <c r="PFX61" s="26"/>
      <c r="PFY61" s="26"/>
      <c r="PFZ61" s="26"/>
      <c r="PGA61" s="26"/>
      <c r="PGB61" s="26"/>
      <c r="PGC61" s="26"/>
      <c r="PGD61" s="26"/>
      <c r="PGE61" s="26"/>
      <c r="PGF61" s="26"/>
      <c r="PGG61" s="26"/>
      <c r="PGH61" s="26"/>
      <c r="PGI61" s="26"/>
      <c r="PGJ61" s="26"/>
      <c r="PGK61" s="26"/>
      <c r="PGL61" s="26"/>
      <c r="PGM61" s="26"/>
      <c r="PGN61" s="26"/>
      <c r="PGO61" s="26"/>
      <c r="PGP61" s="26"/>
      <c r="PGQ61" s="26"/>
      <c r="PGR61" s="26"/>
      <c r="PGS61" s="26"/>
      <c r="PGT61" s="26"/>
      <c r="PGU61" s="26"/>
      <c r="PGV61" s="26"/>
      <c r="PGW61" s="26"/>
      <c r="PGX61" s="26"/>
      <c r="PGY61" s="26"/>
      <c r="PGZ61" s="26"/>
      <c r="PHA61" s="26"/>
      <c r="PHB61" s="26"/>
      <c r="PHC61" s="26"/>
      <c r="PHD61" s="26"/>
      <c r="PHE61" s="26"/>
      <c r="PHF61" s="26"/>
      <c r="PHG61" s="26"/>
      <c r="PHH61" s="26"/>
      <c r="PHI61" s="26"/>
      <c r="PHJ61" s="26"/>
      <c r="PHK61" s="26"/>
      <c r="PHL61" s="26"/>
      <c r="PHM61" s="26"/>
      <c r="PHN61" s="26"/>
      <c r="PHO61" s="26"/>
      <c r="PHP61" s="26"/>
      <c r="PHQ61" s="26"/>
      <c r="PHR61" s="26"/>
      <c r="PHS61" s="26"/>
      <c r="PHT61" s="26"/>
      <c r="PHU61" s="26"/>
      <c r="PHV61" s="26"/>
      <c r="PHW61" s="26"/>
      <c r="PHX61" s="26"/>
      <c r="PHY61" s="26"/>
      <c r="PHZ61" s="26"/>
      <c r="PIA61" s="26"/>
      <c r="PIB61" s="26"/>
      <c r="PIC61" s="26"/>
      <c r="PID61" s="26"/>
      <c r="PIE61" s="26"/>
      <c r="PIF61" s="26"/>
      <c r="PIG61" s="26"/>
      <c r="PIH61" s="26"/>
      <c r="PII61" s="26"/>
      <c r="PIJ61" s="26"/>
      <c r="PIK61" s="26"/>
      <c r="PIL61" s="26"/>
      <c r="PIM61" s="26"/>
      <c r="PIN61" s="26"/>
      <c r="PIO61" s="26"/>
      <c r="PIP61" s="26"/>
      <c r="PIQ61" s="26"/>
      <c r="PIR61" s="26"/>
      <c r="PIS61" s="26"/>
      <c r="PIT61" s="26"/>
      <c r="PIU61" s="26"/>
      <c r="PIV61" s="26"/>
      <c r="PIW61" s="26"/>
      <c r="PIX61" s="26"/>
      <c r="PIY61" s="26"/>
      <c r="PIZ61" s="26"/>
      <c r="PJA61" s="26"/>
      <c r="PJB61" s="26"/>
      <c r="PJC61" s="26"/>
      <c r="PJD61" s="26"/>
      <c r="PJE61" s="26"/>
      <c r="PJF61" s="26"/>
      <c r="PJG61" s="26"/>
      <c r="PJH61" s="26"/>
      <c r="PJI61" s="26"/>
      <c r="PJJ61" s="26"/>
      <c r="PJK61" s="26"/>
      <c r="PJL61" s="26"/>
      <c r="PJM61" s="26"/>
      <c r="PJN61" s="26"/>
      <c r="PJO61" s="26"/>
      <c r="PJP61" s="26"/>
      <c r="PJQ61" s="26"/>
      <c r="PJR61" s="26"/>
      <c r="PJS61" s="26"/>
      <c r="PJT61" s="26"/>
      <c r="PJU61" s="26"/>
      <c r="PJV61" s="26"/>
      <c r="PJW61" s="26"/>
      <c r="PJX61" s="26"/>
      <c r="PJY61" s="26"/>
      <c r="PJZ61" s="26"/>
      <c r="PKA61" s="26"/>
      <c r="PKB61" s="26"/>
      <c r="PKC61" s="26"/>
      <c r="PKD61" s="26"/>
      <c r="PKE61" s="26"/>
      <c r="PKF61" s="26"/>
      <c r="PKG61" s="26"/>
      <c r="PKH61" s="26"/>
      <c r="PKI61" s="26"/>
      <c r="PKJ61" s="26"/>
      <c r="PKK61" s="26"/>
      <c r="PKL61" s="26"/>
      <c r="PKM61" s="26"/>
      <c r="PKN61" s="26"/>
      <c r="PKO61" s="26"/>
      <c r="PKP61" s="26"/>
      <c r="PKQ61" s="26"/>
      <c r="PKR61" s="26"/>
      <c r="PKS61" s="26"/>
      <c r="PKT61" s="26"/>
      <c r="PKU61" s="26"/>
      <c r="PKV61" s="26"/>
      <c r="PKW61" s="26"/>
      <c r="PKX61" s="26"/>
      <c r="PKY61" s="26"/>
      <c r="PKZ61" s="26"/>
      <c r="PLA61" s="26"/>
      <c r="PLB61" s="26"/>
      <c r="PLC61" s="26"/>
      <c r="PLD61" s="26"/>
      <c r="PLE61" s="26"/>
      <c r="PLF61" s="26"/>
      <c r="PLG61" s="26"/>
      <c r="PLH61" s="26"/>
      <c r="PLI61" s="26"/>
      <c r="PLJ61" s="26"/>
      <c r="PLK61" s="26"/>
      <c r="PLL61" s="26"/>
      <c r="PLM61" s="26"/>
      <c r="PLN61" s="26"/>
      <c r="PLO61" s="26"/>
      <c r="PLP61" s="26"/>
      <c r="PLQ61" s="26"/>
      <c r="PLR61" s="26"/>
      <c r="PLS61" s="26"/>
      <c r="PLT61" s="26"/>
      <c r="PLU61" s="26"/>
      <c r="PLV61" s="26"/>
      <c r="PLW61" s="26"/>
      <c r="PLX61" s="26"/>
      <c r="PLY61" s="26"/>
      <c r="PLZ61" s="26"/>
      <c r="PMA61" s="26"/>
      <c r="PMB61" s="26"/>
      <c r="PMC61" s="26"/>
      <c r="PMD61" s="26"/>
      <c r="PME61" s="26"/>
      <c r="PMF61" s="26"/>
      <c r="PMG61" s="26"/>
      <c r="PMH61" s="26"/>
      <c r="PMI61" s="26"/>
      <c r="PMJ61" s="26"/>
      <c r="PMK61" s="26"/>
      <c r="PML61" s="26"/>
      <c r="PMM61" s="26"/>
      <c r="PMN61" s="26"/>
      <c r="PMO61" s="26"/>
      <c r="PMP61" s="26"/>
      <c r="PMQ61" s="26"/>
      <c r="PMR61" s="26"/>
      <c r="PMS61" s="26"/>
      <c r="PMT61" s="26"/>
      <c r="PMU61" s="26"/>
      <c r="PMV61" s="26"/>
      <c r="PMW61" s="26"/>
      <c r="PMX61" s="26"/>
      <c r="PMY61" s="26"/>
      <c r="PMZ61" s="26"/>
      <c r="PNA61" s="26"/>
      <c r="PNB61" s="26"/>
      <c r="PNC61" s="26"/>
      <c r="PND61" s="26"/>
      <c r="PNE61" s="26"/>
      <c r="PNF61" s="26"/>
      <c r="PNG61" s="26"/>
      <c r="PNH61" s="26"/>
      <c r="PNI61" s="26"/>
      <c r="PNJ61" s="26"/>
      <c r="PNK61" s="26"/>
      <c r="PNL61" s="26"/>
      <c r="PNM61" s="26"/>
      <c r="PNN61" s="26"/>
      <c r="PNO61" s="26"/>
      <c r="PNP61" s="26"/>
      <c r="PNQ61" s="26"/>
      <c r="PNR61" s="26"/>
      <c r="PNS61" s="26"/>
      <c r="PNT61" s="26"/>
      <c r="PNU61" s="26"/>
      <c r="PNV61" s="26"/>
      <c r="PNW61" s="26"/>
      <c r="PNX61" s="26"/>
      <c r="PNY61" s="26"/>
      <c r="PNZ61" s="26"/>
      <c r="POA61" s="26"/>
      <c r="POB61" s="26"/>
      <c r="POC61" s="26"/>
      <c r="POD61" s="26"/>
      <c r="POE61" s="26"/>
      <c r="POF61" s="26"/>
      <c r="POG61" s="26"/>
      <c r="POH61" s="26"/>
      <c r="POI61" s="26"/>
      <c r="POJ61" s="26"/>
      <c r="POK61" s="26"/>
      <c r="POL61" s="26"/>
      <c r="POM61" s="26"/>
      <c r="PON61" s="26"/>
      <c r="POO61" s="26"/>
      <c r="POP61" s="26"/>
      <c r="POQ61" s="26"/>
      <c r="POR61" s="26"/>
      <c r="POS61" s="26"/>
      <c r="POT61" s="26"/>
      <c r="POU61" s="26"/>
      <c r="POV61" s="26"/>
      <c r="POW61" s="26"/>
      <c r="POX61" s="26"/>
      <c r="POY61" s="26"/>
      <c r="POZ61" s="26"/>
      <c r="PPA61" s="26"/>
      <c r="PPB61" s="26"/>
      <c r="PPC61" s="26"/>
      <c r="PPD61" s="26"/>
      <c r="PPE61" s="26"/>
      <c r="PPF61" s="26"/>
      <c r="PPG61" s="26"/>
      <c r="PPH61" s="26"/>
      <c r="PPI61" s="26"/>
      <c r="PPJ61" s="26"/>
      <c r="PPK61" s="26"/>
      <c r="PPL61" s="26"/>
      <c r="PPM61" s="26"/>
      <c r="PPN61" s="26"/>
      <c r="PPO61" s="26"/>
      <c r="PPP61" s="26"/>
      <c r="PPQ61" s="26"/>
      <c r="PPR61" s="26"/>
      <c r="PPS61" s="26"/>
      <c r="PPT61" s="26"/>
      <c r="PPU61" s="26"/>
      <c r="PPV61" s="26"/>
      <c r="PPW61" s="26"/>
      <c r="PPX61" s="26"/>
      <c r="PPY61" s="26"/>
      <c r="PPZ61" s="26"/>
      <c r="PQA61" s="26"/>
      <c r="PQB61" s="26"/>
      <c r="PQC61" s="26"/>
      <c r="PQD61" s="26"/>
      <c r="PQE61" s="26"/>
      <c r="PQF61" s="26"/>
      <c r="PQG61" s="26"/>
      <c r="PQH61" s="26"/>
      <c r="PQI61" s="26"/>
      <c r="PQJ61" s="26"/>
      <c r="PQK61" s="26"/>
      <c r="PQL61" s="26"/>
      <c r="PQM61" s="26"/>
      <c r="PQN61" s="26"/>
      <c r="PQO61" s="26"/>
      <c r="PQP61" s="26"/>
      <c r="PQQ61" s="26"/>
      <c r="PQR61" s="26"/>
      <c r="PQS61" s="26"/>
      <c r="PQT61" s="26"/>
      <c r="PQU61" s="26"/>
      <c r="PQV61" s="26"/>
      <c r="PQW61" s="26"/>
      <c r="PQX61" s="26"/>
      <c r="PQY61" s="26"/>
      <c r="PQZ61" s="26"/>
      <c r="PRA61" s="26"/>
      <c r="PRB61" s="26"/>
      <c r="PRC61" s="26"/>
      <c r="PRD61" s="26"/>
      <c r="PRE61" s="26"/>
      <c r="PRF61" s="26"/>
      <c r="PRG61" s="26"/>
      <c r="PRH61" s="26"/>
      <c r="PRI61" s="26"/>
      <c r="PRJ61" s="26"/>
      <c r="PRK61" s="26"/>
      <c r="PRL61" s="26"/>
      <c r="PRM61" s="26"/>
      <c r="PRN61" s="26"/>
      <c r="PRO61" s="26"/>
      <c r="PRP61" s="26"/>
      <c r="PRQ61" s="26"/>
      <c r="PRR61" s="26"/>
      <c r="PRS61" s="26"/>
      <c r="PRT61" s="26"/>
      <c r="PRU61" s="26"/>
      <c r="PRV61" s="26"/>
      <c r="PRW61" s="26"/>
      <c r="PRX61" s="26"/>
      <c r="PRY61" s="26"/>
      <c r="PRZ61" s="26"/>
      <c r="PSA61" s="26"/>
      <c r="PSB61" s="26"/>
      <c r="PSC61" s="26"/>
      <c r="PSD61" s="26"/>
      <c r="PSE61" s="26"/>
      <c r="PSF61" s="26"/>
      <c r="PSG61" s="26"/>
      <c r="PSH61" s="26"/>
      <c r="PSI61" s="26"/>
      <c r="PSJ61" s="26"/>
      <c r="PSK61" s="26"/>
      <c r="PSL61" s="26"/>
      <c r="PSM61" s="26"/>
      <c r="PSN61" s="26"/>
      <c r="PSO61" s="26"/>
      <c r="PSP61" s="26"/>
      <c r="PSQ61" s="26"/>
      <c r="PSR61" s="26"/>
      <c r="PSS61" s="26"/>
      <c r="PST61" s="26"/>
      <c r="PSU61" s="26"/>
      <c r="PSV61" s="26"/>
      <c r="PSW61" s="26"/>
      <c r="PSX61" s="26"/>
      <c r="PSY61" s="26"/>
      <c r="PSZ61" s="26"/>
      <c r="PTA61" s="26"/>
      <c r="PTB61" s="26"/>
      <c r="PTC61" s="26"/>
      <c r="PTD61" s="26"/>
      <c r="PTE61" s="26"/>
      <c r="PTF61" s="26"/>
      <c r="PTG61" s="26"/>
      <c r="PTH61" s="26"/>
      <c r="PTI61" s="26"/>
      <c r="PTJ61" s="26"/>
      <c r="PTK61" s="26"/>
      <c r="PTL61" s="26"/>
      <c r="PTM61" s="26"/>
      <c r="PTN61" s="26"/>
      <c r="PTO61" s="26"/>
      <c r="PTP61" s="26"/>
      <c r="PTQ61" s="26"/>
      <c r="PTR61" s="26"/>
      <c r="PTS61" s="26"/>
      <c r="PTT61" s="26"/>
      <c r="PTU61" s="26"/>
      <c r="PTV61" s="26"/>
      <c r="PTW61" s="26"/>
      <c r="PTX61" s="26"/>
      <c r="PTY61" s="26"/>
      <c r="PTZ61" s="26"/>
      <c r="PUA61" s="26"/>
      <c r="PUB61" s="26"/>
      <c r="PUC61" s="26"/>
      <c r="PUD61" s="26"/>
      <c r="PUE61" s="26"/>
      <c r="PUF61" s="26"/>
      <c r="PUG61" s="26"/>
      <c r="PUH61" s="26"/>
      <c r="PUI61" s="26"/>
      <c r="PUJ61" s="26"/>
      <c r="PUK61" s="26"/>
      <c r="PUL61" s="26"/>
      <c r="PUM61" s="26"/>
      <c r="PUN61" s="26"/>
      <c r="PUO61" s="26"/>
      <c r="PUP61" s="26"/>
      <c r="PUQ61" s="26"/>
      <c r="PUR61" s="26"/>
      <c r="PUS61" s="26"/>
      <c r="PUT61" s="26"/>
      <c r="PUU61" s="26"/>
      <c r="PUV61" s="26"/>
      <c r="PUW61" s="26"/>
      <c r="PUX61" s="26"/>
      <c r="PUY61" s="26"/>
      <c r="PUZ61" s="26"/>
      <c r="PVA61" s="26"/>
      <c r="PVB61" s="26"/>
      <c r="PVC61" s="26"/>
      <c r="PVD61" s="26"/>
      <c r="PVE61" s="26"/>
      <c r="PVF61" s="26"/>
      <c r="PVG61" s="26"/>
      <c r="PVH61" s="26"/>
      <c r="PVI61" s="26"/>
      <c r="PVJ61" s="26"/>
      <c r="PVK61" s="26"/>
      <c r="PVL61" s="26"/>
      <c r="PVM61" s="26"/>
      <c r="PVN61" s="26"/>
      <c r="PVO61" s="26"/>
      <c r="PVP61" s="26"/>
      <c r="PVQ61" s="26"/>
      <c r="PVR61" s="26"/>
      <c r="PVS61" s="26"/>
      <c r="PVT61" s="26"/>
      <c r="PVU61" s="26"/>
      <c r="PVV61" s="26"/>
      <c r="PVW61" s="26"/>
      <c r="PVX61" s="26"/>
      <c r="PVY61" s="26"/>
      <c r="PVZ61" s="26"/>
      <c r="PWA61" s="26"/>
      <c r="PWB61" s="26"/>
      <c r="PWC61" s="26"/>
      <c r="PWD61" s="26"/>
      <c r="PWE61" s="26"/>
      <c r="PWF61" s="26"/>
      <c r="PWG61" s="26"/>
      <c r="PWH61" s="26"/>
      <c r="PWI61" s="26"/>
      <c r="PWJ61" s="26"/>
      <c r="PWK61" s="26"/>
      <c r="PWL61" s="26"/>
      <c r="PWM61" s="26"/>
      <c r="PWN61" s="26"/>
      <c r="PWO61" s="26"/>
      <c r="PWP61" s="26"/>
      <c r="PWQ61" s="26"/>
      <c r="PWR61" s="26"/>
      <c r="PWS61" s="26"/>
      <c r="PWT61" s="26"/>
      <c r="PWU61" s="26"/>
      <c r="PWV61" s="26"/>
      <c r="PWW61" s="26"/>
      <c r="PWX61" s="26"/>
      <c r="PWY61" s="26"/>
      <c r="PWZ61" s="26"/>
      <c r="PXA61" s="26"/>
      <c r="PXB61" s="26"/>
      <c r="PXC61" s="26"/>
      <c r="PXD61" s="26"/>
      <c r="PXE61" s="26"/>
      <c r="PXF61" s="26"/>
      <c r="PXG61" s="26"/>
      <c r="PXH61" s="26"/>
      <c r="PXI61" s="26"/>
      <c r="PXJ61" s="26"/>
      <c r="PXK61" s="26"/>
      <c r="PXL61" s="26"/>
      <c r="PXM61" s="26"/>
      <c r="PXN61" s="26"/>
      <c r="PXO61" s="26"/>
      <c r="PXP61" s="26"/>
      <c r="PXQ61" s="26"/>
      <c r="PXR61" s="26"/>
      <c r="PXS61" s="26"/>
      <c r="PXT61" s="26"/>
      <c r="PXU61" s="26"/>
      <c r="PXV61" s="26"/>
      <c r="PXW61" s="26"/>
      <c r="PXX61" s="26"/>
      <c r="PXY61" s="26"/>
      <c r="PXZ61" s="26"/>
      <c r="PYA61" s="26"/>
      <c r="PYB61" s="26"/>
      <c r="PYC61" s="26"/>
      <c r="PYD61" s="26"/>
      <c r="PYE61" s="26"/>
      <c r="PYF61" s="26"/>
      <c r="PYG61" s="26"/>
      <c r="PYH61" s="26"/>
      <c r="PYI61" s="26"/>
      <c r="PYJ61" s="26"/>
      <c r="PYK61" s="26"/>
      <c r="PYL61" s="26"/>
      <c r="PYM61" s="26"/>
      <c r="PYN61" s="26"/>
      <c r="PYO61" s="26"/>
      <c r="PYP61" s="26"/>
      <c r="PYQ61" s="26"/>
      <c r="PYR61" s="26"/>
      <c r="PYS61" s="26"/>
      <c r="PYT61" s="26"/>
      <c r="PYU61" s="26"/>
      <c r="PYV61" s="26"/>
      <c r="PYW61" s="26"/>
      <c r="PYX61" s="26"/>
      <c r="PYY61" s="26"/>
      <c r="PYZ61" s="26"/>
      <c r="PZA61" s="26"/>
      <c r="PZB61" s="26"/>
      <c r="PZC61" s="26"/>
      <c r="PZD61" s="26"/>
      <c r="PZE61" s="26"/>
      <c r="PZF61" s="26"/>
      <c r="PZG61" s="26"/>
      <c r="PZH61" s="26"/>
      <c r="PZI61" s="26"/>
      <c r="PZJ61" s="26"/>
      <c r="PZK61" s="26"/>
      <c r="PZL61" s="26"/>
      <c r="PZM61" s="26"/>
      <c r="PZN61" s="26"/>
      <c r="PZO61" s="26"/>
      <c r="PZP61" s="26"/>
      <c r="PZQ61" s="26"/>
      <c r="PZR61" s="26"/>
      <c r="PZS61" s="26"/>
      <c r="PZT61" s="26"/>
      <c r="PZU61" s="26"/>
      <c r="PZV61" s="26"/>
      <c r="PZW61" s="26"/>
      <c r="PZX61" s="26"/>
      <c r="PZY61" s="26"/>
      <c r="PZZ61" s="26"/>
      <c r="QAA61" s="26"/>
      <c r="QAB61" s="26"/>
      <c r="QAC61" s="26"/>
      <c r="QAD61" s="26"/>
      <c r="QAE61" s="26"/>
      <c r="QAF61" s="26"/>
      <c r="QAG61" s="26"/>
      <c r="QAH61" s="26"/>
      <c r="QAI61" s="26"/>
      <c r="QAJ61" s="26"/>
      <c r="QAK61" s="26"/>
      <c r="QAL61" s="26"/>
      <c r="QAM61" s="26"/>
      <c r="QAN61" s="26"/>
      <c r="QAO61" s="26"/>
      <c r="QAP61" s="26"/>
      <c r="QAQ61" s="26"/>
      <c r="QAR61" s="26"/>
      <c r="QAS61" s="26"/>
      <c r="QAT61" s="26"/>
      <c r="QAU61" s="26"/>
      <c r="QAV61" s="26"/>
      <c r="QAW61" s="26"/>
      <c r="QAX61" s="26"/>
      <c r="QAY61" s="26"/>
      <c r="QAZ61" s="26"/>
      <c r="QBA61" s="26"/>
      <c r="QBB61" s="26"/>
      <c r="QBC61" s="26"/>
      <c r="QBD61" s="26"/>
      <c r="QBE61" s="26"/>
      <c r="QBF61" s="26"/>
      <c r="QBG61" s="26"/>
      <c r="QBH61" s="26"/>
      <c r="QBI61" s="26"/>
      <c r="QBJ61" s="26"/>
      <c r="QBK61" s="26"/>
      <c r="QBL61" s="26"/>
      <c r="QBM61" s="26"/>
      <c r="QBN61" s="26"/>
      <c r="QBO61" s="26"/>
      <c r="QBP61" s="26"/>
      <c r="QBQ61" s="26"/>
      <c r="QBR61" s="26"/>
      <c r="QBS61" s="26"/>
      <c r="QBT61" s="26"/>
      <c r="QBU61" s="26"/>
      <c r="QBV61" s="26"/>
      <c r="QBW61" s="26"/>
      <c r="QBX61" s="26"/>
      <c r="QBY61" s="26"/>
      <c r="QBZ61" s="26"/>
      <c r="QCA61" s="26"/>
      <c r="QCB61" s="26"/>
      <c r="QCC61" s="26"/>
      <c r="QCD61" s="26"/>
      <c r="QCE61" s="26"/>
      <c r="QCF61" s="26"/>
      <c r="QCG61" s="26"/>
      <c r="QCH61" s="26"/>
      <c r="QCI61" s="26"/>
      <c r="QCJ61" s="26"/>
      <c r="QCK61" s="26"/>
      <c r="QCL61" s="26"/>
      <c r="QCM61" s="26"/>
      <c r="QCN61" s="26"/>
      <c r="QCO61" s="26"/>
      <c r="QCP61" s="26"/>
      <c r="QCQ61" s="26"/>
      <c r="QCR61" s="26"/>
      <c r="QCS61" s="26"/>
      <c r="QCT61" s="26"/>
      <c r="QCU61" s="26"/>
      <c r="QCV61" s="26"/>
      <c r="QCW61" s="26"/>
      <c r="QCX61" s="26"/>
      <c r="QCY61" s="26"/>
      <c r="QCZ61" s="26"/>
      <c r="QDA61" s="26"/>
      <c r="QDB61" s="26"/>
      <c r="QDC61" s="26"/>
      <c r="QDD61" s="26"/>
      <c r="QDE61" s="26"/>
      <c r="QDF61" s="26"/>
      <c r="QDG61" s="26"/>
      <c r="QDH61" s="26"/>
      <c r="QDI61" s="26"/>
      <c r="QDJ61" s="26"/>
      <c r="QDK61" s="26"/>
      <c r="QDL61" s="26"/>
      <c r="QDM61" s="26"/>
      <c r="QDN61" s="26"/>
      <c r="QDO61" s="26"/>
      <c r="QDP61" s="26"/>
      <c r="QDQ61" s="26"/>
      <c r="QDR61" s="26"/>
      <c r="QDS61" s="26"/>
      <c r="QDT61" s="26"/>
      <c r="QDU61" s="26"/>
      <c r="QDV61" s="26"/>
      <c r="QDW61" s="26"/>
      <c r="QDX61" s="26"/>
      <c r="QDY61" s="26"/>
      <c r="QDZ61" s="26"/>
      <c r="QEA61" s="26"/>
      <c r="QEB61" s="26"/>
      <c r="QEC61" s="26"/>
      <c r="QED61" s="26"/>
      <c r="QEE61" s="26"/>
      <c r="QEF61" s="26"/>
      <c r="QEG61" s="26"/>
      <c r="QEH61" s="26"/>
      <c r="QEI61" s="26"/>
      <c r="QEJ61" s="26"/>
      <c r="QEK61" s="26"/>
      <c r="QEL61" s="26"/>
      <c r="QEM61" s="26"/>
      <c r="QEN61" s="26"/>
      <c r="QEO61" s="26"/>
      <c r="QEP61" s="26"/>
      <c r="QEQ61" s="26"/>
      <c r="QER61" s="26"/>
      <c r="QES61" s="26"/>
      <c r="QET61" s="26"/>
      <c r="QEU61" s="26"/>
      <c r="QEV61" s="26"/>
      <c r="QEW61" s="26"/>
      <c r="QEX61" s="26"/>
      <c r="QEY61" s="26"/>
      <c r="QEZ61" s="26"/>
      <c r="QFA61" s="26"/>
      <c r="QFB61" s="26"/>
      <c r="QFC61" s="26"/>
      <c r="QFD61" s="26"/>
      <c r="QFE61" s="26"/>
      <c r="QFF61" s="26"/>
      <c r="QFG61" s="26"/>
      <c r="QFH61" s="26"/>
      <c r="QFI61" s="26"/>
      <c r="QFJ61" s="26"/>
      <c r="QFK61" s="26"/>
      <c r="QFL61" s="26"/>
      <c r="QFM61" s="26"/>
      <c r="QFN61" s="26"/>
      <c r="QFO61" s="26"/>
      <c r="QFP61" s="26"/>
      <c r="QFQ61" s="26"/>
      <c r="QFR61" s="26"/>
      <c r="QFS61" s="26"/>
      <c r="QFT61" s="26"/>
      <c r="QFU61" s="26"/>
      <c r="QFV61" s="26"/>
      <c r="QFW61" s="26"/>
      <c r="QFX61" s="26"/>
      <c r="QFY61" s="26"/>
      <c r="QFZ61" s="26"/>
      <c r="QGA61" s="26"/>
      <c r="QGB61" s="26"/>
      <c r="QGC61" s="26"/>
      <c r="QGD61" s="26"/>
      <c r="QGE61" s="26"/>
      <c r="QGF61" s="26"/>
      <c r="QGG61" s="26"/>
      <c r="QGH61" s="26"/>
      <c r="QGI61" s="26"/>
      <c r="QGJ61" s="26"/>
      <c r="QGK61" s="26"/>
      <c r="QGL61" s="26"/>
      <c r="QGM61" s="26"/>
      <c r="QGN61" s="26"/>
      <c r="QGO61" s="26"/>
      <c r="QGP61" s="26"/>
      <c r="QGQ61" s="26"/>
      <c r="QGR61" s="26"/>
      <c r="QGS61" s="26"/>
      <c r="QGT61" s="26"/>
      <c r="QGU61" s="26"/>
      <c r="QGV61" s="26"/>
      <c r="QGW61" s="26"/>
      <c r="QGX61" s="26"/>
      <c r="QGY61" s="26"/>
      <c r="QGZ61" s="26"/>
      <c r="QHA61" s="26"/>
      <c r="QHB61" s="26"/>
      <c r="QHC61" s="26"/>
      <c r="QHD61" s="26"/>
      <c r="QHE61" s="26"/>
      <c r="QHF61" s="26"/>
      <c r="QHG61" s="26"/>
      <c r="QHH61" s="26"/>
      <c r="QHI61" s="26"/>
      <c r="QHJ61" s="26"/>
      <c r="QHK61" s="26"/>
      <c r="QHL61" s="26"/>
      <c r="QHM61" s="26"/>
      <c r="QHN61" s="26"/>
      <c r="QHO61" s="26"/>
      <c r="QHP61" s="26"/>
      <c r="QHQ61" s="26"/>
      <c r="QHR61" s="26"/>
      <c r="QHS61" s="26"/>
      <c r="QHT61" s="26"/>
      <c r="QHU61" s="26"/>
      <c r="QHV61" s="26"/>
      <c r="QHW61" s="26"/>
      <c r="QHX61" s="26"/>
      <c r="QHY61" s="26"/>
      <c r="QHZ61" s="26"/>
      <c r="QIA61" s="26"/>
      <c r="QIB61" s="26"/>
      <c r="QIC61" s="26"/>
      <c r="QID61" s="26"/>
      <c r="QIE61" s="26"/>
      <c r="QIF61" s="26"/>
      <c r="QIG61" s="26"/>
      <c r="QIH61" s="26"/>
      <c r="QII61" s="26"/>
      <c r="QIJ61" s="26"/>
      <c r="QIK61" s="26"/>
      <c r="QIL61" s="26"/>
      <c r="QIM61" s="26"/>
      <c r="QIN61" s="26"/>
      <c r="QIO61" s="26"/>
      <c r="QIP61" s="26"/>
      <c r="QIQ61" s="26"/>
      <c r="QIR61" s="26"/>
      <c r="QIS61" s="26"/>
      <c r="QIT61" s="26"/>
      <c r="QIU61" s="26"/>
      <c r="QIV61" s="26"/>
      <c r="QIW61" s="26"/>
      <c r="QIX61" s="26"/>
      <c r="QIY61" s="26"/>
      <c r="QIZ61" s="26"/>
      <c r="QJA61" s="26"/>
      <c r="QJB61" s="26"/>
      <c r="QJC61" s="26"/>
      <c r="QJD61" s="26"/>
      <c r="QJE61" s="26"/>
      <c r="QJF61" s="26"/>
      <c r="QJG61" s="26"/>
      <c r="QJH61" s="26"/>
      <c r="QJI61" s="26"/>
      <c r="QJJ61" s="26"/>
      <c r="QJK61" s="26"/>
      <c r="QJL61" s="26"/>
      <c r="QJM61" s="26"/>
      <c r="QJN61" s="26"/>
      <c r="QJO61" s="26"/>
      <c r="QJP61" s="26"/>
      <c r="QJQ61" s="26"/>
      <c r="QJR61" s="26"/>
      <c r="QJS61" s="26"/>
      <c r="QJT61" s="26"/>
      <c r="QJU61" s="26"/>
      <c r="QJV61" s="26"/>
      <c r="QJW61" s="26"/>
      <c r="QJX61" s="26"/>
      <c r="QJY61" s="26"/>
      <c r="QJZ61" s="26"/>
      <c r="QKA61" s="26"/>
      <c r="QKB61" s="26"/>
      <c r="QKC61" s="26"/>
      <c r="QKD61" s="26"/>
      <c r="QKE61" s="26"/>
      <c r="QKF61" s="26"/>
      <c r="QKG61" s="26"/>
      <c r="QKH61" s="26"/>
      <c r="QKI61" s="26"/>
      <c r="QKJ61" s="26"/>
      <c r="QKK61" s="26"/>
      <c r="QKL61" s="26"/>
      <c r="QKM61" s="26"/>
      <c r="QKN61" s="26"/>
      <c r="QKO61" s="26"/>
      <c r="QKP61" s="26"/>
      <c r="QKQ61" s="26"/>
      <c r="QKR61" s="26"/>
      <c r="QKS61" s="26"/>
      <c r="QKT61" s="26"/>
      <c r="QKU61" s="26"/>
      <c r="QKV61" s="26"/>
      <c r="QKW61" s="26"/>
      <c r="QKX61" s="26"/>
      <c r="QKY61" s="26"/>
      <c r="QKZ61" s="26"/>
      <c r="QLA61" s="26"/>
      <c r="QLB61" s="26"/>
      <c r="QLC61" s="26"/>
      <c r="QLD61" s="26"/>
      <c r="QLE61" s="26"/>
      <c r="QLF61" s="26"/>
      <c r="QLG61" s="26"/>
      <c r="QLH61" s="26"/>
      <c r="QLI61" s="26"/>
      <c r="QLJ61" s="26"/>
      <c r="QLK61" s="26"/>
      <c r="QLL61" s="26"/>
      <c r="QLM61" s="26"/>
      <c r="QLN61" s="26"/>
      <c r="QLO61" s="26"/>
      <c r="QLP61" s="26"/>
      <c r="QLQ61" s="26"/>
      <c r="QLR61" s="26"/>
      <c r="QLS61" s="26"/>
      <c r="QLT61" s="26"/>
      <c r="QLU61" s="26"/>
      <c r="QLV61" s="26"/>
      <c r="QLW61" s="26"/>
      <c r="QLX61" s="26"/>
      <c r="QLY61" s="26"/>
      <c r="QLZ61" s="26"/>
      <c r="QMA61" s="26"/>
      <c r="QMB61" s="26"/>
      <c r="QMC61" s="26"/>
      <c r="QMD61" s="26"/>
      <c r="QME61" s="26"/>
      <c r="QMF61" s="26"/>
      <c r="QMG61" s="26"/>
      <c r="QMH61" s="26"/>
      <c r="QMI61" s="26"/>
      <c r="QMJ61" s="26"/>
      <c r="QMK61" s="26"/>
      <c r="QML61" s="26"/>
      <c r="QMM61" s="26"/>
      <c r="QMN61" s="26"/>
      <c r="QMO61" s="26"/>
      <c r="QMP61" s="26"/>
      <c r="QMQ61" s="26"/>
      <c r="QMR61" s="26"/>
      <c r="QMS61" s="26"/>
      <c r="QMT61" s="26"/>
      <c r="QMU61" s="26"/>
      <c r="QMV61" s="26"/>
      <c r="QMW61" s="26"/>
      <c r="QMX61" s="26"/>
      <c r="QMY61" s="26"/>
      <c r="QMZ61" s="26"/>
      <c r="QNA61" s="26"/>
      <c r="QNB61" s="26"/>
      <c r="QNC61" s="26"/>
      <c r="QND61" s="26"/>
      <c r="QNE61" s="26"/>
      <c r="QNF61" s="26"/>
      <c r="QNG61" s="26"/>
      <c r="QNH61" s="26"/>
      <c r="QNI61" s="26"/>
      <c r="QNJ61" s="26"/>
      <c r="QNK61" s="26"/>
      <c r="QNL61" s="26"/>
      <c r="QNM61" s="26"/>
      <c r="QNN61" s="26"/>
      <c r="QNO61" s="26"/>
      <c r="QNP61" s="26"/>
      <c r="QNQ61" s="26"/>
      <c r="QNR61" s="26"/>
      <c r="QNS61" s="26"/>
      <c r="QNT61" s="26"/>
      <c r="QNU61" s="26"/>
      <c r="QNV61" s="26"/>
      <c r="QNW61" s="26"/>
      <c r="QNX61" s="26"/>
      <c r="QNY61" s="26"/>
      <c r="QNZ61" s="26"/>
      <c r="QOA61" s="26"/>
      <c r="QOB61" s="26"/>
      <c r="QOC61" s="26"/>
      <c r="QOD61" s="26"/>
      <c r="QOE61" s="26"/>
      <c r="QOF61" s="26"/>
      <c r="QOG61" s="26"/>
      <c r="QOH61" s="26"/>
      <c r="QOI61" s="26"/>
      <c r="QOJ61" s="26"/>
      <c r="QOK61" s="26"/>
      <c r="QOL61" s="26"/>
      <c r="QOM61" s="26"/>
      <c r="QON61" s="26"/>
      <c r="QOO61" s="26"/>
      <c r="QOP61" s="26"/>
      <c r="QOQ61" s="26"/>
      <c r="QOR61" s="26"/>
      <c r="QOS61" s="26"/>
      <c r="QOT61" s="26"/>
      <c r="QOU61" s="26"/>
      <c r="QOV61" s="26"/>
      <c r="QOW61" s="26"/>
      <c r="QOX61" s="26"/>
      <c r="QOY61" s="26"/>
      <c r="QOZ61" s="26"/>
      <c r="QPA61" s="26"/>
      <c r="QPB61" s="26"/>
      <c r="QPC61" s="26"/>
      <c r="QPD61" s="26"/>
      <c r="QPE61" s="26"/>
      <c r="QPF61" s="26"/>
      <c r="QPG61" s="26"/>
      <c r="QPH61" s="26"/>
      <c r="QPI61" s="26"/>
      <c r="QPJ61" s="26"/>
      <c r="QPK61" s="26"/>
      <c r="QPL61" s="26"/>
      <c r="QPM61" s="26"/>
      <c r="QPN61" s="26"/>
      <c r="QPO61" s="26"/>
      <c r="QPP61" s="26"/>
      <c r="QPQ61" s="26"/>
      <c r="QPR61" s="26"/>
      <c r="QPS61" s="26"/>
      <c r="QPT61" s="26"/>
      <c r="QPU61" s="26"/>
      <c r="QPV61" s="26"/>
      <c r="QPW61" s="26"/>
      <c r="QPX61" s="26"/>
      <c r="QPY61" s="26"/>
      <c r="QPZ61" s="26"/>
      <c r="QQA61" s="26"/>
      <c r="QQB61" s="26"/>
      <c r="QQC61" s="26"/>
      <c r="QQD61" s="26"/>
      <c r="QQE61" s="26"/>
      <c r="QQF61" s="26"/>
      <c r="QQG61" s="26"/>
      <c r="QQH61" s="26"/>
      <c r="QQI61" s="26"/>
      <c r="QQJ61" s="26"/>
      <c r="QQK61" s="26"/>
      <c r="QQL61" s="26"/>
      <c r="QQM61" s="26"/>
      <c r="QQN61" s="26"/>
      <c r="QQO61" s="26"/>
      <c r="QQP61" s="26"/>
      <c r="QQQ61" s="26"/>
      <c r="QQR61" s="26"/>
      <c r="QQS61" s="26"/>
      <c r="QQT61" s="26"/>
      <c r="QQU61" s="26"/>
      <c r="QQV61" s="26"/>
      <c r="QQW61" s="26"/>
      <c r="QQX61" s="26"/>
      <c r="QQY61" s="26"/>
      <c r="QQZ61" s="26"/>
      <c r="QRA61" s="26"/>
      <c r="QRB61" s="26"/>
      <c r="QRC61" s="26"/>
      <c r="QRD61" s="26"/>
      <c r="QRE61" s="26"/>
      <c r="QRF61" s="26"/>
      <c r="QRG61" s="26"/>
      <c r="QRH61" s="26"/>
      <c r="QRI61" s="26"/>
      <c r="QRJ61" s="26"/>
      <c r="QRK61" s="26"/>
      <c r="QRL61" s="26"/>
      <c r="QRM61" s="26"/>
      <c r="QRN61" s="26"/>
      <c r="QRO61" s="26"/>
      <c r="QRP61" s="26"/>
      <c r="QRQ61" s="26"/>
      <c r="QRR61" s="26"/>
      <c r="QRS61" s="26"/>
      <c r="QRT61" s="26"/>
      <c r="QRU61" s="26"/>
      <c r="QRV61" s="26"/>
      <c r="QRW61" s="26"/>
      <c r="QRX61" s="26"/>
      <c r="QRY61" s="26"/>
      <c r="QRZ61" s="26"/>
      <c r="QSA61" s="26"/>
      <c r="QSB61" s="26"/>
      <c r="QSC61" s="26"/>
      <c r="QSD61" s="26"/>
      <c r="QSE61" s="26"/>
      <c r="QSF61" s="26"/>
      <c r="QSG61" s="26"/>
      <c r="QSH61" s="26"/>
      <c r="QSI61" s="26"/>
      <c r="QSJ61" s="26"/>
      <c r="QSK61" s="26"/>
      <c r="QSL61" s="26"/>
      <c r="QSM61" s="26"/>
      <c r="QSN61" s="26"/>
      <c r="QSO61" s="26"/>
      <c r="QSP61" s="26"/>
      <c r="QSQ61" s="26"/>
      <c r="QSR61" s="26"/>
      <c r="QSS61" s="26"/>
      <c r="QST61" s="26"/>
      <c r="QSU61" s="26"/>
      <c r="QSV61" s="26"/>
      <c r="QSW61" s="26"/>
      <c r="QSX61" s="26"/>
      <c r="QSY61" s="26"/>
      <c r="QSZ61" s="26"/>
      <c r="QTA61" s="26"/>
      <c r="QTB61" s="26"/>
      <c r="QTC61" s="26"/>
      <c r="QTD61" s="26"/>
      <c r="QTE61" s="26"/>
      <c r="QTF61" s="26"/>
      <c r="QTG61" s="26"/>
      <c r="QTH61" s="26"/>
      <c r="QTI61" s="26"/>
      <c r="QTJ61" s="26"/>
      <c r="QTK61" s="26"/>
      <c r="QTL61" s="26"/>
      <c r="QTM61" s="26"/>
      <c r="QTN61" s="26"/>
      <c r="QTO61" s="26"/>
      <c r="QTP61" s="26"/>
      <c r="QTQ61" s="26"/>
      <c r="QTR61" s="26"/>
      <c r="QTS61" s="26"/>
      <c r="QTT61" s="26"/>
      <c r="QTU61" s="26"/>
      <c r="QTV61" s="26"/>
      <c r="QTW61" s="26"/>
      <c r="QTX61" s="26"/>
      <c r="QTY61" s="26"/>
      <c r="QTZ61" s="26"/>
      <c r="QUA61" s="26"/>
      <c r="QUB61" s="26"/>
      <c r="QUC61" s="26"/>
      <c r="QUD61" s="26"/>
      <c r="QUE61" s="26"/>
      <c r="QUF61" s="26"/>
      <c r="QUG61" s="26"/>
      <c r="QUH61" s="26"/>
      <c r="QUI61" s="26"/>
      <c r="QUJ61" s="26"/>
      <c r="QUK61" s="26"/>
      <c r="QUL61" s="26"/>
      <c r="QUM61" s="26"/>
      <c r="QUN61" s="26"/>
      <c r="QUO61" s="26"/>
      <c r="QUP61" s="26"/>
      <c r="QUQ61" s="26"/>
      <c r="QUR61" s="26"/>
      <c r="QUS61" s="26"/>
      <c r="QUT61" s="26"/>
      <c r="QUU61" s="26"/>
      <c r="QUV61" s="26"/>
      <c r="QUW61" s="26"/>
      <c r="QUX61" s="26"/>
      <c r="QUY61" s="26"/>
      <c r="QUZ61" s="26"/>
      <c r="QVA61" s="26"/>
      <c r="QVB61" s="26"/>
      <c r="QVC61" s="26"/>
      <c r="QVD61" s="26"/>
      <c r="QVE61" s="26"/>
      <c r="QVF61" s="26"/>
      <c r="QVG61" s="26"/>
      <c r="QVH61" s="26"/>
      <c r="QVI61" s="26"/>
      <c r="QVJ61" s="26"/>
      <c r="QVK61" s="26"/>
      <c r="QVL61" s="26"/>
      <c r="QVM61" s="26"/>
      <c r="QVN61" s="26"/>
      <c r="QVO61" s="26"/>
      <c r="QVP61" s="26"/>
      <c r="QVQ61" s="26"/>
      <c r="QVR61" s="26"/>
      <c r="QVS61" s="26"/>
      <c r="QVT61" s="26"/>
      <c r="QVU61" s="26"/>
      <c r="QVV61" s="26"/>
      <c r="QVW61" s="26"/>
      <c r="QVX61" s="26"/>
      <c r="QVY61" s="26"/>
      <c r="QVZ61" s="26"/>
      <c r="QWA61" s="26"/>
      <c r="QWB61" s="26"/>
      <c r="QWC61" s="26"/>
      <c r="QWD61" s="26"/>
      <c r="QWE61" s="26"/>
      <c r="QWF61" s="26"/>
      <c r="QWG61" s="26"/>
      <c r="QWH61" s="26"/>
      <c r="QWI61" s="26"/>
      <c r="QWJ61" s="26"/>
      <c r="QWK61" s="26"/>
      <c r="QWL61" s="26"/>
      <c r="QWM61" s="26"/>
      <c r="QWN61" s="26"/>
      <c r="QWO61" s="26"/>
      <c r="QWP61" s="26"/>
      <c r="QWQ61" s="26"/>
      <c r="QWR61" s="26"/>
      <c r="QWS61" s="26"/>
      <c r="QWT61" s="26"/>
      <c r="QWU61" s="26"/>
      <c r="QWV61" s="26"/>
      <c r="QWW61" s="26"/>
      <c r="QWX61" s="26"/>
      <c r="QWY61" s="26"/>
      <c r="QWZ61" s="26"/>
      <c r="QXA61" s="26"/>
      <c r="QXB61" s="26"/>
      <c r="QXC61" s="26"/>
      <c r="QXD61" s="26"/>
      <c r="QXE61" s="26"/>
      <c r="QXF61" s="26"/>
      <c r="QXG61" s="26"/>
      <c r="QXH61" s="26"/>
      <c r="QXI61" s="26"/>
      <c r="QXJ61" s="26"/>
      <c r="QXK61" s="26"/>
      <c r="QXL61" s="26"/>
      <c r="QXM61" s="26"/>
      <c r="QXN61" s="26"/>
      <c r="QXO61" s="26"/>
      <c r="QXP61" s="26"/>
      <c r="QXQ61" s="26"/>
      <c r="QXR61" s="26"/>
      <c r="QXS61" s="26"/>
      <c r="QXT61" s="26"/>
      <c r="QXU61" s="26"/>
      <c r="QXV61" s="26"/>
      <c r="QXW61" s="26"/>
      <c r="QXX61" s="26"/>
      <c r="QXY61" s="26"/>
      <c r="QXZ61" s="26"/>
      <c r="QYA61" s="26"/>
      <c r="QYB61" s="26"/>
      <c r="QYC61" s="26"/>
      <c r="QYD61" s="26"/>
      <c r="QYE61" s="26"/>
      <c r="QYF61" s="26"/>
      <c r="QYG61" s="26"/>
      <c r="QYH61" s="26"/>
      <c r="QYI61" s="26"/>
      <c r="QYJ61" s="26"/>
      <c r="QYK61" s="26"/>
      <c r="QYL61" s="26"/>
      <c r="QYM61" s="26"/>
      <c r="QYN61" s="26"/>
      <c r="QYO61" s="26"/>
      <c r="QYP61" s="26"/>
      <c r="QYQ61" s="26"/>
      <c r="QYR61" s="26"/>
      <c r="QYS61" s="26"/>
      <c r="QYT61" s="26"/>
      <c r="QYU61" s="26"/>
      <c r="QYV61" s="26"/>
      <c r="QYW61" s="26"/>
      <c r="QYX61" s="26"/>
      <c r="QYY61" s="26"/>
      <c r="QYZ61" s="26"/>
      <c r="QZA61" s="26"/>
      <c r="QZB61" s="26"/>
      <c r="QZC61" s="26"/>
      <c r="QZD61" s="26"/>
      <c r="QZE61" s="26"/>
      <c r="QZF61" s="26"/>
      <c r="QZG61" s="26"/>
      <c r="QZH61" s="26"/>
      <c r="QZI61" s="26"/>
      <c r="QZJ61" s="26"/>
      <c r="QZK61" s="26"/>
      <c r="QZL61" s="26"/>
      <c r="QZM61" s="26"/>
      <c r="QZN61" s="26"/>
      <c r="QZO61" s="26"/>
      <c r="QZP61" s="26"/>
      <c r="QZQ61" s="26"/>
      <c r="QZR61" s="26"/>
      <c r="QZS61" s="26"/>
      <c r="QZT61" s="26"/>
      <c r="QZU61" s="26"/>
      <c r="QZV61" s="26"/>
      <c r="QZW61" s="26"/>
      <c r="QZX61" s="26"/>
      <c r="QZY61" s="26"/>
      <c r="QZZ61" s="26"/>
      <c r="RAA61" s="26"/>
      <c r="RAB61" s="26"/>
      <c r="RAC61" s="26"/>
      <c r="RAD61" s="26"/>
      <c r="RAE61" s="26"/>
      <c r="RAF61" s="26"/>
      <c r="RAG61" s="26"/>
      <c r="RAH61" s="26"/>
      <c r="RAI61" s="26"/>
      <c r="RAJ61" s="26"/>
      <c r="RAK61" s="26"/>
      <c r="RAL61" s="26"/>
      <c r="RAM61" s="26"/>
      <c r="RAN61" s="26"/>
      <c r="RAO61" s="26"/>
      <c r="RAP61" s="26"/>
      <c r="RAQ61" s="26"/>
      <c r="RAR61" s="26"/>
      <c r="RAS61" s="26"/>
      <c r="RAT61" s="26"/>
      <c r="RAU61" s="26"/>
      <c r="RAV61" s="26"/>
      <c r="RAW61" s="26"/>
      <c r="RAX61" s="26"/>
      <c r="RAY61" s="26"/>
      <c r="RAZ61" s="26"/>
      <c r="RBA61" s="26"/>
      <c r="RBB61" s="26"/>
      <c r="RBC61" s="26"/>
      <c r="RBD61" s="26"/>
      <c r="RBE61" s="26"/>
      <c r="RBF61" s="26"/>
      <c r="RBG61" s="26"/>
      <c r="RBH61" s="26"/>
      <c r="RBI61" s="26"/>
      <c r="RBJ61" s="26"/>
      <c r="RBK61" s="26"/>
      <c r="RBL61" s="26"/>
      <c r="RBM61" s="26"/>
      <c r="RBN61" s="26"/>
      <c r="RBO61" s="26"/>
      <c r="RBP61" s="26"/>
      <c r="RBQ61" s="26"/>
      <c r="RBR61" s="26"/>
      <c r="RBS61" s="26"/>
      <c r="RBT61" s="26"/>
      <c r="RBU61" s="26"/>
      <c r="RBV61" s="26"/>
      <c r="RBW61" s="26"/>
      <c r="RBX61" s="26"/>
      <c r="RBY61" s="26"/>
      <c r="RBZ61" s="26"/>
      <c r="RCA61" s="26"/>
      <c r="RCB61" s="26"/>
      <c r="RCC61" s="26"/>
      <c r="RCD61" s="26"/>
      <c r="RCE61" s="26"/>
      <c r="RCF61" s="26"/>
      <c r="RCG61" s="26"/>
      <c r="RCH61" s="26"/>
      <c r="RCI61" s="26"/>
      <c r="RCJ61" s="26"/>
      <c r="RCK61" s="26"/>
      <c r="RCL61" s="26"/>
      <c r="RCM61" s="26"/>
      <c r="RCN61" s="26"/>
      <c r="RCO61" s="26"/>
      <c r="RCP61" s="26"/>
      <c r="RCQ61" s="26"/>
      <c r="RCR61" s="26"/>
      <c r="RCS61" s="26"/>
      <c r="RCT61" s="26"/>
      <c r="RCU61" s="26"/>
      <c r="RCV61" s="26"/>
      <c r="RCW61" s="26"/>
      <c r="RCX61" s="26"/>
      <c r="RCY61" s="26"/>
      <c r="RCZ61" s="26"/>
      <c r="RDA61" s="26"/>
      <c r="RDB61" s="26"/>
      <c r="RDC61" s="26"/>
      <c r="RDD61" s="26"/>
      <c r="RDE61" s="26"/>
      <c r="RDF61" s="26"/>
      <c r="RDG61" s="26"/>
      <c r="RDH61" s="26"/>
      <c r="RDI61" s="26"/>
      <c r="RDJ61" s="26"/>
      <c r="RDK61" s="26"/>
      <c r="RDL61" s="26"/>
      <c r="RDM61" s="26"/>
      <c r="RDN61" s="26"/>
      <c r="RDO61" s="26"/>
      <c r="RDP61" s="26"/>
      <c r="RDQ61" s="26"/>
      <c r="RDR61" s="26"/>
      <c r="RDS61" s="26"/>
      <c r="RDT61" s="26"/>
      <c r="RDU61" s="26"/>
      <c r="RDV61" s="26"/>
      <c r="RDW61" s="26"/>
      <c r="RDX61" s="26"/>
      <c r="RDY61" s="26"/>
      <c r="RDZ61" s="26"/>
      <c r="REA61" s="26"/>
      <c r="REB61" s="26"/>
      <c r="REC61" s="26"/>
      <c r="RED61" s="26"/>
      <c r="REE61" s="26"/>
      <c r="REF61" s="26"/>
      <c r="REG61" s="26"/>
      <c r="REH61" s="26"/>
      <c r="REI61" s="26"/>
      <c r="REJ61" s="26"/>
      <c r="REK61" s="26"/>
      <c r="REL61" s="26"/>
      <c r="REM61" s="26"/>
      <c r="REN61" s="26"/>
      <c r="REO61" s="26"/>
      <c r="REP61" s="26"/>
      <c r="REQ61" s="26"/>
      <c r="RER61" s="26"/>
      <c r="RES61" s="26"/>
      <c r="RET61" s="26"/>
      <c r="REU61" s="26"/>
      <c r="REV61" s="26"/>
      <c r="REW61" s="26"/>
      <c r="REX61" s="26"/>
      <c r="REY61" s="26"/>
      <c r="REZ61" s="26"/>
      <c r="RFA61" s="26"/>
      <c r="RFB61" s="26"/>
      <c r="RFC61" s="26"/>
      <c r="RFD61" s="26"/>
      <c r="RFE61" s="26"/>
      <c r="RFF61" s="26"/>
      <c r="RFG61" s="26"/>
      <c r="RFH61" s="26"/>
      <c r="RFI61" s="26"/>
      <c r="RFJ61" s="26"/>
      <c r="RFK61" s="26"/>
      <c r="RFL61" s="26"/>
      <c r="RFM61" s="26"/>
      <c r="RFN61" s="26"/>
      <c r="RFO61" s="26"/>
      <c r="RFP61" s="26"/>
      <c r="RFQ61" s="26"/>
      <c r="RFR61" s="26"/>
      <c r="RFS61" s="26"/>
      <c r="RFT61" s="26"/>
      <c r="RFU61" s="26"/>
      <c r="RFV61" s="26"/>
      <c r="RFW61" s="26"/>
      <c r="RFX61" s="26"/>
      <c r="RFY61" s="26"/>
      <c r="RFZ61" s="26"/>
      <c r="RGA61" s="26"/>
      <c r="RGB61" s="26"/>
      <c r="RGC61" s="26"/>
      <c r="RGD61" s="26"/>
      <c r="RGE61" s="26"/>
      <c r="RGF61" s="26"/>
      <c r="RGG61" s="26"/>
      <c r="RGH61" s="26"/>
      <c r="RGI61" s="26"/>
      <c r="RGJ61" s="26"/>
      <c r="RGK61" s="26"/>
      <c r="RGL61" s="26"/>
      <c r="RGM61" s="26"/>
      <c r="RGN61" s="26"/>
      <c r="RGO61" s="26"/>
      <c r="RGP61" s="26"/>
      <c r="RGQ61" s="26"/>
      <c r="RGR61" s="26"/>
      <c r="RGS61" s="26"/>
      <c r="RGT61" s="26"/>
      <c r="RGU61" s="26"/>
      <c r="RGV61" s="26"/>
      <c r="RGW61" s="26"/>
      <c r="RGX61" s="26"/>
      <c r="RGY61" s="26"/>
      <c r="RGZ61" s="26"/>
      <c r="RHA61" s="26"/>
      <c r="RHB61" s="26"/>
      <c r="RHC61" s="26"/>
      <c r="RHD61" s="26"/>
      <c r="RHE61" s="26"/>
      <c r="RHF61" s="26"/>
      <c r="RHG61" s="26"/>
      <c r="RHH61" s="26"/>
      <c r="RHI61" s="26"/>
      <c r="RHJ61" s="26"/>
      <c r="RHK61" s="26"/>
      <c r="RHL61" s="26"/>
      <c r="RHM61" s="26"/>
      <c r="RHN61" s="26"/>
      <c r="RHO61" s="26"/>
      <c r="RHP61" s="26"/>
      <c r="RHQ61" s="26"/>
      <c r="RHR61" s="26"/>
      <c r="RHS61" s="26"/>
      <c r="RHT61" s="26"/>
      <c r="RHU61" s="26"/>
      <c r="RHV61" s="26"/>
      <c r="RHW61" s="26"/>
      <c r="RHX61" s="26"/>
      <c r="RHY61" s="26"/>
      <c r="RHZ61" s="26"/>
      <c r="RIA61" s="26"/>
      <c r="RIB61" s="26"/>
      <c r="RIC61" s="26"/>
      <c r="RID61" s="26"/>
      <c r="RIE61" s="26"/>
      <c r="RIF61" s="26"/>
      <c r="RIG61" s="26"/>
      <c r="RIH61" s="26"/>
      <c r="RII61" s="26"/>
      <c r="RIJ61" s="26"/>
      <c r="RIK61" s="26"/>
      <c r="RIL61" s="26"/>
      <c r="RIM61" s="26"/>
      <c r="RIN61" s="26"/>
      <c r="RIO61" s="26"/>
      <c r="RIP61" s="26"/>
      <c r="RIQ61" s="26"/>
      <c r="RIR61" s="26"/>
      <c r="RIS61" s="26"/>
      <c r="RIT61" s="26"/>
      <c r="RIU61" s="26"/>
      <c r="RIV61" s="26"/>
      <c r="RIW61" s="26"/>
      <c r="RIX61" s="26"/>
      <c r="RIY61" s="26"/>
      <c r="RIZ61" s="26"/>
      <c r="RJA61" s="26"/>
      <c r="RJB61" s="26"/>
      <c r="RJC61" s="26"/>
      <c r="RJD61" s="26"/>
      <c r="RJE61" s="26"/>
      <c r="RJF61" s="26"/>
      <c r="RJG61" s="26"/>
      <c r="RJH61" s="26"/>
      <c r="RJI61" s="26"/>
      <c r="RJJ61" s="26"/>
      <c r="RJK61" s="26"/>
      <c r="RJL61" s="26"/>
      <c r="RJM61" s="26"/>
      <c r="RJN61" s="26"/>
      <c r="RJO61" s="26"/>
      <c r="RJP61" s="26"/>
      <c r="RJQ61" s="26"/>
      <c r="RJR61" s="26"/>
      <c r="RJS61" s="26"/>
      <c r="RJT61" s="26"/>
      <c r="RJU61" s="26"/>
      <c r="RJV61" s="26"/>
      <c r="RJW61" s="26"/>
      <c r="RJX61" s="26"/>
      <c r="RJY61" s="26"/>
      <c r="RJZ61" s="26"/>
      <c r="RKA61" s="26"/>
      <c r="RKB61" s="26"/>
      <c r="RKC61" s="26"/>
      <c r="RKD61" s="26"/>
      <c r="RKE61" s="26"/>
      <c r="RKF61" s="26"/>
      <c r="RKG61" s="26"/>
      <c r="RKH61" s="26"/>
      <c r="RKI61" s="26"/>
      <c r="RKJ61" s="26"/>
      <c r="RKK61" s="26"/>
      <c r="RKL61" s="26"/>
      <c r="RKM61" s="26"/>
      <c r="RKN61" s="26"/>
      <c r="RKO61" s="26"/>
      <c r="RKP61" s="26"/>
      <c r="RKQ61" s="26"/>
      <c r="RKR61" s="26"/>
      <c r="RKS61" s="26"/>
      <c r="RKT61" s="26"/>
      <c r="RKU61" s="26"/>
      <c r="RKV61" s="26"/>
      <c r="RKW61" s="26"/>
      <c r="RKX61" s="26"/>
      <c r="RKY61" s="26"/>
      <c r="RKZ61" s="26"/>
      <c r="RLA61" s="26"/>
      <c r="RLB61" s="26"/>
      <c r="RLC61" s="26"/>
      <c r="RLD61" s="26"/>
      <c r="RLE61" s="26"/>
      <c r="RLF61" s="26"/>
      <c r="RLG61" s="26"/>
      <c r="RLH61" s="26"/>
      <c r="RLI61" s="26"/>
      <c r="RLJ61" s="26"/>
      <c r="RLK61" s="26"/>
      <c r="RLL61" s="26"/>
      <c r="RLM61" s="26"/>
      <c r="RLN61" s="26"/>
      <c r="RLO61" s="26"/>
      <c r="RLP61" s="26"/>
      <c r="RLQ61" s="26"/>
      <c r="RLR61" s="26"/>
      <c r="RLS61" s="26"/>
      <c r="RLT61" s="26"/>
      <c r="RLU61" s="26"/>
      <c r="RLV61" s="26"/>
      <c r="RLW61" s="26"/>
      <c r="RLX61" s="26"/>
      <c r="RLY61" s="26"/>
      <c r="RLZ61" s="26"/>
      <c r="RMA61" s="26"/>
      <c r="RMB61" s="26"/>
      <c r="RMC61" s="26"/>
      <c r="RMD61" s="26"/>
      <c r="RME61" s="26"/>
      <c r="RMF61" s="26"/>
      <c r="RMG61" s="26"/>
      <c r="RMH61" s="26"/>
      <c r="RMI61" s="26"/>
      <c r="RMJ61" s="26"/>
      <c r="RMK61" s="26"/>
      <c r="RML61" s="26"/>
      <c r="RMM61" s="26"/>
      <c r="RMN61" s="26"/>
      <c r="RMO61" s="26"/>
      <c r="RMP61" s="26"/>
      <c r="RMQ61" s="26"/>
      <c r="RMR61" s="26"/>
      <c r="RMS61" s="26"/>
      <c r="RMT61" s="26"/>
      <c r="RMU61" s="26"/>
      <c r="RMV61" s="26"/>
      <c r="RMW61" s="26"/>
      <c r="RMX61" s="26"/>
      <c r="RMY61" s="26"/>
      <c r="RMZ61" s="26"/>
      <c r="RNA61" s="26"/>
      <c r="RNB61" s="26"/>
      <c r="RNC61" s="26"/>
      <c r="RND61" s="26"/>
      <c r="RNE61" s="26"/>
      <c r="RNF61" s="26"/>
      <c r="RNG61" s="26"/>
      <c r="RNH61" s="26"/>
      <c r="RNI61" s="26"/>
      <c r="RNJ61" s="26"/>
      <c r="RNK61" s="26"/>
      <c r="RNL61" s="26"/>
      <c r="RNM61" s="26"/>
      <c r="RNN61" s="26"/>
      <c r="RNO61" s="26"/>
      <c r="RNP61" s="26"/>
      <c r="RNQ61" s="26"/>
      <c r="RNR61" s="26"/>
      <c r="RNS61" s="26"/>
      <c r="RNT61" s="26"/>
      <c r="RNU61" s="26"/>
      <c r="RNV61" s="26"/>
      <c r="RNW61" s="26"/>
      <c r="RNX61" s="26"/>
      <c r="RNY61" s="26"/>
      <c r="RNZ61" s="26"/>
      <c r="ROA61" s="26"/>
      <c r="ROB61" s="26"/>
      <c r="ROC61" s="26"/>
      <c r="ROD61" s="26"/>
      <c r="ROE61" s="26"/>
      <c r="ROF61" s="26"/>
      <c r="ROG61" s="26"/>
      <c r="ROH61" s="26"/>
      <c r="ROI61" s="26"/>
      <c r="ROJ61" s="26"/>
      <c r="ROK61" s="26"/>
      <c r="ROL61" s="26"/>
      <c r="ROM61" s="26"/>
      <c r="RON61" s="26"/>
      <c r="ROO61" s="26"/>
      <c r="ROP61" s="26"/>
      <c r="ROQ61" s="26"/>
      <c r="ROR61" s="26"/>
      <c r="ROS61" s="26"/>
      <c r="ROT61" s="26"/>
      <c r="ROU61" s="26"/>
      <c r="ROV61" s="26"/>
      <c r="ROW61" s="26"/>
      <c r="ROX61" s="26"/>
      <c r="ROY61" s="26"/>
      <c r="ROZ61" s="26"/>
      <c r="RPA61" s="26"/>
      <c r="RPB61" s="26"/>
      <c r="RPC61" s="26"/>
      <c r="RPD61" s="26"/>
      <c r="RPE61" s="26"/>
      <c r="RPF61" s="26"/>
      <c r="RPG61" s="26"/>
      <c r="RPH61" s="26"/>
      <c r="RPI61" s="26"/>
      <c r="RPJ61" s="26"/>
      <c r="RPK61" s="26"/>
      <c r="RPL61" s="26"/>
      <c r="RPM61" s="26"/>
      <c r="RPN61" s="26"/>
      <c r="RPO61" s="26"/>
      <c r="RPP61" s="26"/>
      <c r="RPQ61" s="26"/>
      <c r="RPR61" s="26"/>
      <c r="RPS61" s="26"/>
      <c r="RPT61" s="26"/>
      <c r="RPU61" s="26"/>
      <c r="RPV61" s="26"/>
      <c r="RPW61" s="26"/>
      <c r="RPX61" s="26"/>
      <c r="RPY61" s="26"/>
      <c r="RPZ61" s="26"/>
      <c r="RQA61" s="26"/>
      <c r="RQB61" s="26"/>
      <c r="RQC61" s="26"/>
      <c r="RQD61" s="26"/>
      <c r="RQE61" s="26"/>
      <c r="RQF61" s="26"/>
      <c r="RQG61" s="26"/>
      <c r="RQH61" s="26"/>
      <c r="RQI61" s="26"/>
      <c r="RQJ61" s="26"/>
      <c r="RQK61" s="26"/>
      <c r="RQL61" s="26"/>
      <c r="RQM61" s="26"/>
      <c r="RQN61" s="26"/>
      <c r="RQO61" s="26"/>
      <c r="RQP61" s="26"/>
      <c r="RQQ61" s="26"/>
      <c r="RQR61" s="26"/>
      <c r="RQS61" s="26"/>
      <c r="RQT61" s="26"/>
      <c r="RQU61" s="26"/>
      <c r="RQV61" s="26"/>
      <c r="RQW61" s="26"/>
      <c r="RQX61" s="26"/>
      <c r="RQY61" s="26"/>
      <c r="RQZ61" s="26"/>
      <c r="RRA61" s="26"/>
      <c r="RRB61" s="26"/>
      <c r="RRC61" s="26"/>
      <c r="RRD61" s="26"/>
      <c r="RRE61" s="26"/>
      <c r="RRF61" s="26"/>
      <c r="RRG61" s="26"/>
      <c r="RRH61" s="26"/>
      <c r="RRI61" s="26"/>
      <c r="RRJ61" s="26"/>
      <c r="RRK61" s="26"/>
      <c r="RRL61" s="26"/>
      <c r="RRM61" s="26"/>
      <c r="RRN61" s="26"/>
      <c r="RRO61" s="26"/>
      <c r="RRP61" s="26"/>
      <c r="RRQ61" s="26"/>
      <c r="RRR61" s="26"/>
      <c r="RRS61" s="26"/>
      <c r="RRT61" s="26"/>
      <c r="RRU61" s="26"/>
      <c r="RRV61" s="26"/>
      <c r="RRW61" s="26"/>
      <c r="RRX61" s="26"/>
      <c r="RRY61" s="26"/>
      <c r="RRZ61" s="26"/>
      <c r="RSA61" s="26"/>
      <c r="RSB61" s="26"/>
      <c r="RSC61" s="26"/>
      <c r="RSD61" s="26"/>
      <c r="RSE61" s="26"/>
      <c r="RSF61" s="26"/>
      <c r="RSG61" s="26"/>
      <c r="RSH61" s="26"/>
      <c r="RSI61" s="26"/>
      <c r="RSJ61" s="26"/>
      <c r="RSK61" s="26"/>
      <c r="RSL61" s="26"/>
      <c r="RSM61" s="26"/>
      <c r="RSN61" s="26"/>
      <c r="RSO61" s="26"/>
      <c r="RSP61" s="26"/>
      <c r="RSQ61" s="26"/>
      <c r="RSR61" s="26"/>
      <c r="RSS61" s="26"/>
      <c r="RST61" s="26"/>
      <c r="RSU61" s="26"/>
      <c r="RSV61" s="26"/>
      <c r="RSW61" s="26"/>
      <c r="RSX61" s="26"/>
      <c r="RSY61" s="26"/>
      <c r="RSZ61" s="26"/>
      <c r="RTA61" s="26"/>
      <c r="RTB61" s="26"/>
      <c r="RTC61" s="26"/>
      <c r="RTD61" s="26"/>
      <c r="RTE61" s="26"/>
      <c r="RTF61" s="26"/>
      <c r="RTG61" s="26"/>
      <c r="RTH61" s="26"/>
      <c r="RTI61" s="26"/>
      <c r="RTJ61" s="26"/>
      <c r="RTK61" s="26"/>
      <c r="RTL61" s="26"/>
      <c r="RTM61" s="26"/>
      <c r="RTN61" s="26"/>
      <c r="RTO61" s="26"/>
      <c r="RTP61" s="26"/>
      <c r="RTQ61" s="26"/>
      <c r="RTR61" s="26"/>
      <c r="RTS61" s="26"/>
      <c r="RTT61" s="26"/>
      <c r="RTU61" s="26"/>
      <c r="RTV61" s="26"/>
      <c r="RTW61" s="26"/>
      <c r="RTX61" s="26"/>
      <c r="RTY61" s="26"/>
      <c r="RTZ61" s="26"/>
      <c r="RUA61" s="26"/>
      <c r="RUB61" s="26"/>
      <c r="RUC61" s="26"/>
      <c r="RUD61" s="26"/>
      <c r="RUE61" s="26"/>
      <c r="RUF61" s="26"/>
      <c r="RUG61" s="26"/>
      <c r="RUH61" s="26"/>
      <c r="RUI61" s="26"/>
      <c r="RUJ61" s="26"/>
      <c r="RUK61" s="26"/>
      <c r="RUL61" s="26"/>
      <c r="RUM61" s="26"/>
      <c r="RUN61" s="26"/>
      <c r="RUO61" s="26"/>
      <c r="RUP61" s="26"/>
      <c r="RUQ61" s="26"/>
      <c r="RUR61" s="26"/>
      <c r="RUS61" s="26"/>
      <c r="RUT61" s="26"/>
      <c r="RUU61" s="26"/>
      <c r="RUV61" s="26"/>
      <c r="RUW61" s="26"/>
      <c r="RUX61" s="26"/>
      <c r="RUY61" s="26"/>
      <c r="RUZ61" s="26"/>
      <c r="RVA61" s="26"/>
      <c r="RVB61" s="26"/>
      <c r="RVC61" s="26"/>
      <c r="RVD61" s="26"/>
      <c r="RVE61" s="26"/>
      <c r="RVF61" s="26"/>
      <c r="RVG61" s="26"/>
      <c r="RVH61" s="26"/>
      <c r="RVI61" s="26"/>
      <c r="RVJ61" s="26"/>
      <c r="RVK61" s="26"/>
      <c r="RVL61" s="26"/>
      <c r="RVM61" s="26"/>
      <c r="RVN61" s="26"/>
      <c r="RVO61" s="26"/>
      <c r="RVP61" s="26"/>
      <c r="RVQ61" s="26"/>
      <c r="RVR61" s="26"/>
      <c r="RVS61" s="26"/>
      <c r="RVT61" s="26"/>
      <c r="RVU61" s="26"/>
      <c r="RVV61" s="26"/>
      <c r="RVW61" s="26"/>
      <c r="RVX61" s="26"/>
      <c r="RVY61" s="26"/>
      <c r="RVZ61" s="26"/>
      <c r="RWA61" s="26"/>
      <c r="RWB61" s="26"/>
      <c r="RWC61" s="26"/>
      <c r="RWD61" s="26"/>
      <c r="RWE61" s="26"/>
      <c r="RWF61" s="26"/>
      <c r="RWG61" s="26"/>
      <c r="RWH61" s="26"/>
      <c r="RWI61" s="26"/>
      <c r="RWJ61" s="26"/>
      <c r="RWK61" s="26"/>
      <c r="RWL61" s="26"/>
      <c r="RWM61" s="26"/>
      <c r="RWN61" s="26"/>
      <c r="RWO61" s="26"/>
      <c r="RWP61" s="26"/>
      <c r="RWQ61" s="26"/>
      <c r="RWR61" s="26"/>
      <c r="RWS61" s="26"/>
      <c r="RWT61" s="26"/>
      <c r="RWU61" s="26"/>
      <c r="RWV61" s="26"/>
      <c r="RWW61" s="26"/>
      <c r="RWX61" s="26"/>
      <c r="RWY61" s="26"/>
      <c r="RWZ61" s="26"/>
      <c r="RXA61" s="26"/>
      <c r="RXB61" s="26"/>
      <c r="RXC61" s="26"/>
      <c r="RXD61" s="26"/>
      <c r="RXE61" s="26"/>
      <c r="RXF61" s="26"/>
      <c r="RXG61" s="26"/>
      <c r="RXH61" s="26"/>
      <c r="RXI61" s="26"/>
      <c r="RXJ61" s="26"/>
      <c r="RXK61" s="26"/>
      <c r="RXL61" s="26"/>
      <c r="RXM61" s="26"/>
      <c r="RXN61" s="26"/>
      <c r="RXO61" s="26"/>
      <c r="RXP61" s="26"/>
      <c r="RXQ61" s="26"/>
      <c r="RXR61" s="26"/>
      <c r="RXS61" s="26"/>
      <c r="RXT61" s="26"/>
      <c r="RXU61" s="26"/>
      <c r="RXV61" s="26"/>
      <c r="RXW61" s="26"/>
      <c r="RXX61" s="26"/>
      <c r="RXY61" s="26"/>
      <c r="RXZ61" s="26"/>
      <c r="RYA61" s="26"/>
      <c r="RYB61" s="26"/>
      <c r="RYC61" s="26"/>
      <c r="RYD61" s="26"/>
      <c r="RYE61" s="26"/>
      <c r="RYF61" s="26"/>
      <c r="RYG61" s="26"/>
      <c r="RYH61" s="26"/>
      <c r="RYI61" s="26"/>
      <c r="RYJ61" s="26"/>
      <c r="RYK61" s="26"/>
      <c r="RYL61" s="26"/>
      <c r="RYM61" s="26"/>
      <c r="RYN61" s="26"/>
      <c r="RYO61" s="26"/>
      <c r="RYP61" s="26"/>
      <c r="RYQ61" s="26"/>
      <c r="RYR61" s="26"/>
      <c r="RYS61" s="26"/>
      <c r="RYT61" s="26"/>
      <c r="RYU61" s="26"/>
      <c r="RYV61" s="26"/>
      <c r="RYW61" s="26"/>
      <c r="RYX61" s="26"/>
      <c r="RYY61" s="26"/>
      <c r="RYZ61" s="26"/>
      <c r="RZA61" s="26"/>
      <c r="RZB61" s="26"/>
      <c r="RZC61" s="26"/>
      <c r="RZD61" s="26"/>
      <c r="RZE61" s="26"/>
      <c r="RZF61" s="26"/>
      <c r="RZG61" s="26"/>
      <c r="RZH61" s="26"/>
      <c r="RZI61" s="26"/>
      <c r="RZJ61" s="26"/>
      <c r="RZK61" s="26"/>
      <c r="RZL61" s="26"/>
      <c r="RZM61" s="26"/>
      <c r="RZN61" s="26"/>
      <c r="RZO61" s="26"/>
      <c r="RZP61" s="26"/>
      <c r="RZQ61" s="26"/>
      <c r="RZR61" s="26"/>
      <c r="RZS61" s="26"/>
      <c r="RZT61" s="26"/>
      <c r="RZU61" s="26"/>
      <c r="RZV61" s="26"/>
      <c r="RZW61" s="26"/>
      <c r="RZX61" s="26"/>
      <c r="RZY61" s="26"/>
      <c r="RZZ61" s="26"/>
      <c r="SAA61" s="26"/>
      <c r="SAB61" s="26"/>
      <c r="SAC61" s="26"/>
      <c r="SAD61" s="26"/>
      <c r="SAE61" s="26"/>
      <c r="SAF61" s="26"/>
      <c r="SAG61" s="26"/>
      <c r="SAH61" s="26"/>
      <c r="SAI61" s="26"/>
      <c r="SAJ61" s="26"/>
      <c r="SAK61" s="26"/>
      <c r="SAL61" s="26"/>
      <c r="SAM61" s="26"/>
      <c r="SAN61" s="26"/>
      <c r="SAO61" s="26"/>
      <c r="SAP61" s="26"/>
      <c r="SAQ61" s="26"/>
      <c r="SAR61" s="26"/>
      <c r="SAS61" s="26"/>
      <c r="SAT61" s="26"/>
      <c r="SAU61" s="26"/>
      <c r="SAV61" s="26"/>
      <c r="SAW61" s="26"/>
      <c r="SAX61" s="26"/>
      <c r="SAY61" s="26"/>
      <c r="SAZ61" s="26"/>
      <c r="SBA61" s="26"/>
      <c r="SBB61" s="26"/>
      <c r="SBC61" s="26"/>
      <c r="SBD61" s="26"/>
      <c r="SBE61" s="26"/>
      <c r="SBF61" s="26"/>
      <c r="SBG61" s="26"/>
      <c r="SBH61" s="26"/>
      <c r="SBI61" s="26"/>
      <c r="SBJ61" s="26"/>
      <c r="SBK61" s="26"/>
      <c r="SBL61" s="26"/>
      <c r="SBM61" s="26"/>
      <c r="SBN61" s="26"/>
      <c r="SBO61" s="26"/>
      <c r="SBP61" s="26"/>
      <c r="SBQ61" s="26"/>
      <c r="SBR61" s="26"/>
      <c r="SBS61" s="26"/>
      <c r="SBT61" s="26"/>
      <c r="SBU61" s="26"/>
      <c r="SBV61" s="26"/>
      <c r="SBW61" s="26"/>
      <c r="SBX61" s="26"/>
      <c r="SBY61" s="26"/>
      <c r="SBZ61" s="26"/>
      <c r="SCA61" s="26"/>
      <c r="SCB61" s="26"/>
      <c r="SCC61" s="26"/>
      <c r="SCD61" s="26"/>
      <c r="SCE61" s="26"/>
      <c r="SCF61" s="26"/>
      <c r="SCG61" s="26"/>
      <c r="SCH61" s="26"/>
      <c r="SCI61" s="26"/>
      <c r="SCJ61" s="26"/>
      <c r="SCK61" s="26"/>
      <c r="SCL61" s="26"/>
      <c r="SCM61" s="26"/>
      <c r="SCN61" s="26"/>
      <c r="SCO61" s="26"/>
      <c r="SCP61" s="26"/>
      <c r="SCQ61" s="26"/>
      <c r="SCR61" s="26"/>
      <c r="SCS61" s="26"/>
      <c r="SCT61" s="26"/>
      <c r="SCU61" s="26"/>
      <c r="SCV61" s="26"/>
      <c r="SCW61" s="26"/>
      <c r="SCX61" s="26"/>
      <c r="SCY61" s="26"/>
      <c r="SCZ61" s="26"/>
      <c r="SDA61" s="26"/>
      <c r="SDB61" s="26"/>
      <c r="SDC61" s="26"/>
      <c r="SDD61" s="26"/>
      <c r="SDE61" s="26"/>
      <c r="SDF61" s="26"/>
      <c r="SDG61" s="26"/>
      <c r="SDH61" s="26"/>
      <c r="SDI61" s="26"/>
      <c r="SDJ61" s="26"/>
      <c r="SDK61" s="26"/>
      <c r="SDL61" s="26"/>
      <c r="SDM61" s="26"/>
      <c r="SDN61" s="26"/>
      <c r="SDO61" s="26"/>
      <c r="SDP61" s="26"/>
      <c r="SDQ61" s="26"/>
      <c r="SDR61" s="26"/>
      <c r="SDS61" s="26"/>
      <c r="SDT61" s="26"/>
      <c r="SDU61" s="26"/>
      <c r="SDV61" s="26"/>
      <c r="SDW61" s="26"/>
      <c r="SDX61" s="26"/>
      <c r="SDY61" s="26"/>
      <c r="SDZ61" s="26"/>
      <c r="SEA61" s="26"/>
      <c r="SEB61" s="26"/>
      <c r="SEC61" s="26"/>
      <c r="SED61" s="26"/>
      <c r="SEE61" s="26"/>
      <c r="SEF61" s="26"/>
      <c r="SEG61" s="26"/>
      <c r="SEH61" s="26"/>
      <c r="SEI61" s="26"/>
      <c r="SEJ61" s="26"/>
      <c r="SEK61" s="26"/>
      <c r="SEL61" s="26"/>
      <c r="SEM61" s="26"/>
      <c r="SEN61" s="26"/>
      <c r="SEO61" s="26"/>
      <c r="SEP61" s="26"/>
      <c r="SEQ61" s="26"/>
      <c r="SER61" s="26"/>
      <c r="SES61" s="26"/>
      <c r="SET61" s="26"/>
      <c r="SEU61" s="26"/>
      <c r="SEV61" s="26"/>
      <c r="SEW61" s="26"/>
      <c r="SEX61" s="26"/>
      <c r="SEY61" s="26"/>
      <c r="SEZ61" s="26"/>
      <c r="SFA61" s="26"/>
      <c r="SFB61" s="26"/>
      <c r="SFC61" s="26"/>
      <c r="SFD61" s="26"/>
      <c r="SFE61" s="26"/>
      <c r="SFF61" s="26"/>
      <c r="SFG61" s="26"/>
      <c r="SFH61" s="26"/>
      <c r="SFI61" s="26"/>
      <c r="SFJ61" s="26"/>
      <c r="SFK61" s="26"/>
      <c r="SFL61" s="26"/>
      <c r="SFM61" s="26"/>
      <c r="SFN61" s="26"/>
      <c r="SFO61" s="26"/>
      <c r="SFP61" s="26"/>
      <c r="SFQ61" s="26"/>
      <c r="SFR61" s="26"/>
      <c r="SFS61" s="26"/>
      <c r="SFT61" s="26"/>
      <c r="SFU61" s="26"/>
      <c r="SFV61" s="26"/>
      <c r="SFW61" s="26"/>
      <c r="SFX61" s="26"/>
      <c r="SFY61" s="26"/>
      <c r="SFZ61" s="26"/>
      <c r="SGA61" s="26"/>
      <c r="SGB61" s="26"/>
      <c r="SGC61" s="26"/>
      <c r="SGD61" s="26"/>
      <c r="SGE61" s="26"/>
      <c r="SGF61" s="26"/>
      <c r="SGG61" s="26"/>
      <c r="SGH61" s="26"/>
      <c r="SGI61" s="26"/>
      <c r="SGJ61" s="26"/>
      <c r="SGK61" s="26"/>
      <c r="SGL61" s="26"/>
      <c r="SGM61" s="26"/>
      <c r="SGN61" s="26"/>
      <c r="SGO61" s="26"/>
      <c r="SGP61" s="26"/>
      <c r="SGQ61" s="26"/>
      <c r="SGR61" s="26"/>
      <c r="SGS61" s="26"/>
      <c r="SGT61" s="26"/>
      <c r="SGU61" s="26"/>
      <c r="SGV61" s="26"/>
      <c r="SGW61" s="26"/>
      <c r="SGX61" s="26"/>
      <c r="SGY61" s="26"/>
      <c r="SGZ61" s="26"/>
      <c r="SHA61" s="26"/>
      <c r="SHB61" s="26"/>
      <c r="SHC61" s="26"/>
      <c r="SHD61" s="26"/>
      <c r="SHE61" s="26"/>
      <c r="SHF61" s="26"/>
      <c r="SHG61" s="26"/>
      <c r="SHH61" s="26"/>
      <c r="SHI61" s="26"/>
      <c r="SHJ61" s="26"/>
      <c r="SHK61" s="26"/>
      <c r="SHL61" s="26"/>
      <c r="SHM61" s="26"/>
      <c r="SHN61" s="26"/>
      <c r="SHO61" s="26"/>
      <c r="SHP61" s="26"/>
      <c r="SHQ61" s="26"/>
      <c r="SHR61" s="26"/>
      <c r="SHS61" s="26"/>
      <c r="SHT61" s="26"/>
      <c r="SHU61" s="26"/>
      <c r="SHV61" s="26"/>
      <c r="SHW61" s="26"/>
      <c r="SHX61" s="26"/>
      <c r="SHY61" s="26"/>
      <c r="SHZ61" s="26"/>
      <c r="SIA61" s="26"/>
      <c r="SIB61" s="26"/>
      <c r="SIC61" s="26"/>
      <c r="SID61" s="26"/>
      <c r="SIE61" s="26"/>
      <c r="SIF61" s="26"/>
      <c r="SIG61" s="26"/>
      <c r="SIH61" s="26"/>
      <c r="SII61" s="26"/>
      <c r="SIJ61" s="26"/>
      <c r="SIK61" s="26"/>
      <c r="SIL61" s="26"/>
      <c r="SIM61" s="26"/>
      <c r="SIN61" s="26"/>
      <c r="SIO61" s="26"/>
      <c r="SIP61" s="26"/>
      <c r="SIQ61" s="26"/>
      <c r="SIR61" s="26"/>
      <c r="SIS61" s="26"/>
      <c r="SIT61" s="26"/>
      <c r="SIU61" s="26"/>
      <c r="SIV61" s="26"/>
      <c r="SIW61" s="26"/>
      <c r="SIX61" s="26"/>
      <c r="SIY61" s="26"/>
      <c r="SIZ61" s="26"/>
      <c r="SJA61" s="26"/>
      <c r="SJB61" s="26"/>
      <c r="SJC61" s="26"/>
      <c r="SJD61" s="26"/>
      <c r="SJE61" s="26"/>
      <c r="SJF61" s="26"/>
      <c r="SJG61" s="26"/>
      <c r="SJH61" s="26"/>
      <c r="SJI61" s="26"/>
      <c r="SJJ61" s="26"/>
      <c r="SJK61" s="26"/>
      <c r="SJL61" s="26"/>
      <c r="SJM61" s="26"/>
      <c r="SJN61" s="26"/>
      <c r="SJO61" s="26"/>
      <c r="SJP61" s="26"/>
      <c r="SJQ61" s="26"/>
      <c r="SJR61" s="26"/>
      <c r="SJS61" s="26"/>
      <c r="SJT61" s="26"/>
      <c r="SJU61" s="26"/>
      <c r="SJV61" s="26"/>
      <c r="SJW61" s="26"/>
      <c r="SJX61" s="26"/>
      <c r="SJY61" s="26"/>
      <c r="SJZ61" s="26"/>
      <c r="SKA61" s="26"/>
      <c r="SKB61" s="26"/>
      <c r="SKC61" s="26"/>
      <c r="SKD61" s="26"/>
      <c r="SKE61" s="26"/>
      <c r="SKF61" s="26"/>
      <c r="SKG61" s="26"/>
      <c r="SKH61" s="26"/>
      <c r="SKI61" s="26"/>
      <c r="SKJ61" s="26"/>
      <c r="SKK61" s="26"/>
      <c r="SKL61" s="26"/>
      <c r="SKM61" s="26"/>
      <c r="SKN61" s="26"/>
      <c r="SKO61" s="26"/>
      <c r="SKP61" s="26"/>
      <c r="SKQ61" s="26"/>
      <c r="SKR61" s="26"/>
      <c r="SKS61" s="26"/>
      <c r="SKT61" s="26"/>
      <c r="SKU61" s="26"/>
      <c r="SKV61" s="26"/>
      <c r="SKW61" s="26"/>
      <c r="SKX61" s="26"/>
      <c r="SKY61" s="26"/>
      <c r="SKZ61" s="26"/>
      <c r="SLA61" s="26"/>
      <c r="SLB61" s="26"/>
      <c r="SLC61" s="26"/>
      <c r="SLD61" s="26"/>
      <c r="SLE61" s="26"/>
      <c r="SLF61" s="26"/>
      <c r="SLG61" s="26"/>
      <c r="SLH61" s="26"/>
      <c r="SLI61" s="26"/>
      <c r="SLJ61" s="26"/>
      <c r="SLK61" s="26"/>
      <c r="SLL61" s="26"/>
      <c r="SLM61" s="26"/>
      <c r="SLN61" s="26"/>
      <c r="SLO61" s="26"/>
      <c r="SLP61" s="26"/>
      <c r="SLQ61" s="26"/>
      <c r="SLR61" s="26"/>
      <c r="SLS61" s="26"/>
      <c r="SLT61" s="26"/>
      <c r="SLU61" s="26"/>
      <c r="SLV61" s="26"/>
      <c r="SLW61" s="26"/>
      <c r="SLX61" s="26"/>
      <c r="SLY61" s="26"/>
      <c r="SLZ61" s="26"/>
      <c r="SMA61" s="26"/>
      <c r="SMB61" s="26"/>
      <c r="SMC61" s="26"/>
      <c r="SMD61" s="26"/>
      <c r="SME61" s="26"/>
      <c r="SMF61" s="26"/>
      <c r="SMG61" s="26"/>
      <c r="SMH61" s="26"/>
      <c r="SMI61" s="26"/>
      <c r="SMJ61" s="26"/>
      <c r="SMK61" s="26"/>
      <c r="SML61" s="26"/>
      <c r="SMM61" s="26"/>
      <c r="SMN61" s="26"/>
      <c r="SMO61" s="26"/>
      <c r="SMP61" s="26"/>
      <c r="SMQ61" s="26"/>
      <c r="SMR61" s="26"/>
      <c r="SMS61" s="26"/>
      <c r="SMT61" s="26"/>
      <c r="SMU61" s="26"/>
      <c r="SMV61" s="26"/>
      <c r="SMW61" s="26"/>
      <c r="SMX61" s="26"/>
      <c r="SMY61" s="26"/>
      <c r="SMZ61" s="26"/>
      <c r="SNA61" s="26"/>
      <c r="SNB61" s="26"/>
      <c r="SNC61" s="26"/>
      <c r="SND61" s="26"/>
      <c r="SNE61" s="26"/>
      <c r="SNF61" s="26"/>
      <c r="SNG61" s="26"/>
      <c r="SNH61" s="26"/>
      <c r="SNI61" s="26"/>
      <c r="SNJ61" s="26"/>
      <c r="SNK61" s="26"/>
      <c r="SNL61" s="26"/>
      <c r="SNM61" s="26"/>
      <c r="SNN61" s="26"/>
      <c r="SNO61" s="26"/>
      <c r="SNP61" s="26"/>
      <c r="SNQ61" s="26"/>
      <c r="SNR61" s="26"/>
      <c r="SNS61" s="26"/>
      <c r="SNT61" s="26"/>
      <c r="SNU61" s="26"/>
      <c r="SNV61" s="26"/>
      <c r="SNW61" s="26"/>
      <c r="SNX61" s="26"/>
      <c r="SNY61" s="26"/>
      <c r="SNZ61" s="26"/>
      <c r="SOA61" s="26"/>
      <c r="SOB61" s="26"/>
      <c r="SOC61" s="26"/>
      <c r="SOD61" s="26"/>
      <c r="SOE61" s="26"/>
      <c r="SOF61" s="26"/>
      <c r="SOG61" s="26"/>
      <c r="SOH61" s="26"/>
      <c r="SOI61" s="26"/>
      <c r="SOJ61" s="26"/>
      <c r="SOK61" s="26"/>
      <c r="SOL61" s="26"/>
      <c r="SOM61" s="26"/>
      <c r="SON61" s="26"/>
      <c r="SOO61" s="26"/>
      <c r="SOP61" s="26"/>
      <c r="SOQ61" s="26"/>
      <c r="SOR61" s="26"/>
      <c r="SOS61" s="26"/>
      <c r="SOT61" s="26"/>
      <c r="SOU61" s="26"/>
      <c r="SOV61" s="26"/>
      <c r="SOW61" s="26"/>
      <c r="SOX61" s="26"/>
      <c r="SOY61" s="26"/>
      <c r="SOZ61" s="26"/>
      <c r="SPA61" s="26"/>
      <c r="SPB61" s="26"/>
      <c r="SPC61" s="26"/>
      <c r="SPD61" s="26"/>
      <c r="SPE61" s="26"/>
      <c r="SPF61" s="26"/>
      <c r="SPG61" s="26"/>
      <c r="SPH61" s="26"/>
      <c r="SPI61" s="26"/>
      <c r="SPJ61" s="26"/>
      <c r="SPK61" s="26"/>
      <c r="SPL61" s="26"/>
      <c r="SPM61" s="26"/>
      <c r="SPN61" s="26"/>
      <c r="SPO61" s="26"/>
      <c r="SPP61" s="26"/>
      <c r="SPQ61" s="26"/>
      <c r="SPR61" s="26"/>
      <c r="SPS61" s="26"/>
      <c r="SPT61" s="26"/>
      <c r="SPU61" s="26"/>
      <c r="SPV61" s="26"/>
      <c r="SPW61" s="26"/>
      <c r="SPX61" s="26"/>
      <c r="SPY61" s="26"/>
      <c r="SPZ61" s="26"/>
      <c r="SQA61" s="26"/>
      <c r="SQB61" s="26"/>
      <c r="SQC61" s="26"/>
      <c r="SQD61" s="26"/>
      <c r="SQE61" s="26"/>
      <c r="SQF61" s="26"/>
      <c r="SQG61" s="26"/>
      <c r="SQH61" s="26"/>
      <c r="SQI61" s="26"/>
      <c r="SQJ61" s="26"/>
      <c r="SQK61" s="26"/>
      <c r="SQL61" s="26"/>
      <c r="SQM61" s="26"/>
      <c r="SQN61" s="26"/>
      <c r="SQO61" s="26"/>
      <c r="SQP61" s="26"/>
      <c r="SQQ61" s="26"/>
      <c r="SQR61" s="26"/>
      <c r="SQS61" s="26"/>
      <c r="SQT61" s="26"/>
      <c r="SQU61" s="26"/>
      <c r="SQV61" s="26"/>
      <c r="SQW61" s="26"/>
      <c r="SQX61" s="26"/>
      <c r="SQY61" s="26"/>
      <c r="SQZ61" s="26"/>
      <c r="SRA61" s="26"/>
      <c r="SRB61" s="26"/>
      <c r="SRC61" s="26"/>
      <c r="SRD61" s="26"/>
      <c r="SRE61" s="26"/>
      <c r="SRF61" s="26"/>
      <c r="SRG61" s="26"/>
      <c r="SRH61" s="26"/>
      <c r="SRI61" s="26"/>
      <c r="SRJ61" s="26"/>
      <c r="SRK61" s="26"/>
      <c r="SRL61" s="26"/>
      <c r="SRM61" s="26"/>
      <c r="SRN61" s="26"/>
      <c r="SRO61" s="26"/>
      <c r="SRP61" s="26"/>
      <c r="SRQ61" s="26"/>
      <c r="SRR61" s="26"/>
      <c r="SRS61" s="26"/>
      <c r="SRT61" s="26"/>
      <c r="SRU61" s="26"/>
      <c r="SRV61" s="26"/>
      <c r="SRW61" s="26"/>
      <c r="SRX61" s="26"/>
      <c r="SRY61" s="26"/>
      <c r="SRZ61" s="26"/>
      <c r="SSA61" s="26"/>
      <c r="SSB61" s="26"/>
      <c r="SSC61" s="26"/>
      <c r="SSD61" s="26"/>
      <c r="SSE61" s="26"/>
      <c r="SSF61" s="26"/>
      <c r="SSG61" s="26"/>
      <c r="SSH61" s="26"/>
      <c r="SSI61" s="26"/>
      <c r="SSJ61" s="26"/>
      <c r="SSK61" s="26"/>
      <c r="SSL61" s="26"/>
      <c r="SSM61" s="26"/>
      <c r="SSN61" s="26"/>
      <c r="SSO61" s="26"/>
      <c r="SSP61" s="26"/>
      <c r="SSQ61" s="26"/>
      <c r="SSR61" s="26"/>
      <c r="SSS61" s="26"/>
      <c r="SST61" s="26"/>
      <c r="SSU61" s="26"/>
      <c r="SSV61" s="26"/>
      <c r="SSW61" s="26"/>
      <c r="SSX61" s="26"/>
      <c r="SSY61" s="26"/>
      <c r="SSZ61" s="26"/>
      <c r="STA61" s="26"/>
      <c r="STB61" s="26"/>
      <c r="STC61" s="26"/>
      <c r="STD61" s="26"/>
      <c r="STE61" s="26"/>
      <c r="STF61" s="26"/>
      <c r="STG61" s="26"/>
      <c r="STH61" s="26"/>
      <c r="STI61" s="26"/>
      <c r="STJ61" s="26"/>
      <c r="STK61" s="26"/>
      <c r="STL61" s="26"/>
      <c r="STM61" s="26"/>
      <c r="STN61" s="26"/>
      <c r="STO61" s="26"/>
      <c r="STP61" s="26"/>
      <c r="STQ61" s="26"/>
      <c r="STR61" s="26"/>
      <c r="STS61" s="26"/>
      <c r="STT61" s="26"/>
      <c r="STU61" s="26"/>
      <c r="STV61" s="26"/>
      <c r="STW61" s="26"/>
      <c r="STX61" s="26"/>
      <c r="STY61" s="26"/>
      <c r="STZ61" s="26"/>
      <c r="SUA61" s="26"/>
      <c r="SUB61" s="26"/>
      <c r="SUC61" s="26"/>
      <c r="SUD61" s="26"/>
      <c r="SUE61" s="26"/>
      <c r="SUF61" s="26"/>
      <c r="SUG61" s="26"/>
      <c r="SUH61" s="26"/>
      <c r="SUI61" s="26"/>
      <c r="SUJ61" s="26"/>
      <c r="SUK61" s="26"/>
      <c r="SUL61" s="26"/>
      <c r="SUM61" s="26"/>
      <c r="SUN61" s="26"/>
      <c r="SUO61" s="26"/>
      <c r="SUP61" s="26"/>
      <c r="SUQ61" s="26"/>
      <c r="SUR61" s="26"/>
      <c r="SUS61" s="26"/>
      <c r="SUT61" s="26"/>
      <c r="SUU61" s="26"/>
      <c r="SUV61" s="26"/>
      <c r="SUW61" s="26"/>
      <c r="SUX61" s="26"/>
      <c r="SUY61" s="26"/>
      <c r="SUZ61" s="26"/>
      <c r="SVA61" s="26"/>
      <c r="SVB61" s="26"/>
      <c r="SVC61" s="26"/>
      <c r="SVD61" s="26"/>
      <c r="SVE61" s="26"/>
      <c r="SVF61" s="26"/>
      <c r="SVG61" s="26"/>
      <c r="SVH61" s="26"/>
      <c r="SVI61" s="26"/>
      <c r="SVJ61" s="26"/>
      <c r="SVK61" s="26"/>
      <c r="SVL61" s="26"/>
      <c r="SVM61" s="26"/>
      <c r="SVN61" s="26"/>
      <c r="SVO61" s="26"/>
      <c r="SVP61" s="26"/>
      <c r="SVQ61" s="26"/>
      <c r="SVR61" s="26"/>
      <c r="SVS61" s="26"/>
      <c r="SVT61" s="26"/>
      <c r="SVU61" s="26"/>
      <c r="SVV61" s="26"/>
      <c r="SVW61" s="26"/>
      <c r="SVX61" s="26"/>
      <c r="SVY61" s="26"/>
      <c r="SVZ61" s="26"/>
      <c r="SWA61" s="26"/>
      <c r="SWB61" s="26"/>
      <c r="SWC61" s="26"/>
      <c r="SWD61" s="26"/>
      <c r="SWE61" s="26"/>
      <c r="SWF61" s="26"/>
      <c r="SWG61" s="26"/>
      <c r="SWH61" s="26"/>
      <c r="SWI61" s="26"/>
      <c r="SWJ61" s="26"/>
      <c r="SWK61" s="26"/>
      <c r="SWL61" s="26"/>
      <c r="SWM61" s="26"/>
      <c r="SWN61" s="26"/>
      <c r="SWO61" s="26"/>
      <c r="SWP61" s="26"/>
      <c r="SWQ61" s="26"/>
      <c r="SWR61" s="26"/>
      <c r="SWS61" s="26"/>
      <c r="SWT61" s="26"/>
      <c r="SWU61" s="26"/>
      <c r="SWV61" s="26"/>
      <c r="SWW61" s="26"/>
      <c r="SWX61" s="26"/>
      <c r="SWY61" s="26"/>
      <c r="SWZ61" s="26"/>
      <c r="SXA61" s="26"/>
      <c r="SXB61" s="26"/>
      <c r="SXC61" s="26"/>
      <c r="SXD61" s="26"/>
      <c r="SXE61" s="26"/>
      <c r="SXF61" s="26"/>
      <c r="SXG61" s="26"/>
      <c r="SXH61" s="26"/>
      <c r="SXI61" s="26"/>
      <c r="SXJ61" s="26"/>
      <c r="SXK61" s="26"/>
      <c r="SXL61" s="26"/>
      <c r="SXM61" s="26"/>
      <c r="SXN61" s="26"/>
      <c r="SXO61" s="26"/>
      <c r="SXP61" s="26"/>
      <c r="SXQ61" s="26"/>
      <c r="SXR61" s="26"/>
      <c r="SXS61" s="26"/>
      <c r="SXT61" s="26"/>
      <c r="SXU61" s="26"/>
      <c r="SXV61" s="26"/>
      <c r="SXW61" s="26"/>
      <c r="SXX61" s="26"/>
      <c r="SXY61" s="26"/>
      <c r="SXZ61" s="26"/>
      <c r="SYA61" s="26"/>
      <c r="SYB61" s="26"/>
      <c r="SYC61" s="26"/>
      <c r="SYD61" s="26"/>
      <c r="SYE61" s="26"/>
      <c r="SYF61" s="26"/>
      <c r="SYG61" s="26"/>
      <c r="SYH61" s="26"/>
      <c r="SYI61" s="26"/>
      <c r="SYJ61" s="26"/>
      <c r="SYK61" s="26"/>
      <c r="SYL61" s="26"/>
      <c r="SYM61" s="26"/>
      <c r="SYN61" s="26"/>
      <c r="SYO61" s="26"/>
      <c r="SYP61" s="26"/>
      <c r="SYQ61" s="26"/>
      <c r="SYR61" s="26"/>
      <c r="SYS61" s="26"/>
      <c r="SYT61" s="26"/>
      <c r="SYU61" s="26"/>
      <c r="SYV61" s="26"/>
      <c r="SYW61" s="26"/>
      <c r="SYX61" s="26"/>
      <c r="SYY61" s="26"/>
      <c r="SYZ61" s="26"/>
      <c r="SZA61" s="26"/>
      <c r="SZB61" s="26"/>
      <c r="SZC61" s="26"/>
      <c r="SZD61" s="26"/>
      <c r="SZE61" s="26"/>
      <c r="SZF61" s="26"/>
      <c r="SZG61" s="26"/>
      <c r="SZH61" s="26"/>
      <c r="SZI61" s="26"/>
      <c r="SZJ61" s="26"/>
      <c r="SZK61" s="26"/>
      <c r="SZL61" s="26"/>
      <c r="SZM61" s="26"/>
      <c r="SZN61" s="26"/>
      <c r="SZO61" s="26"/>
      <c r="SZP61" s="26"/>
      <c r="SZQ61" s="26"/>
      <c r="SZR61" s="26"/>
      <c r="SZS61" s="26"/>
      <c r="SZT61" s="26"/>
      <c r="SZU61" s="26"/>
      <c r="SZV61" s="26"/>
      <c r="SZW61" s="26"/>
      <c r="SZX61" s="26"/>
      <c r="SZY61" s="26"/>
      <c r="SZZ61" s="26"/>
      <c r="TAA61" s="26"/>
      <c r="TAB61" s="26"/>
      <c r="TAC61" s="26"/>
      <c r="TAD61" s="26"/>
      <c r="TAE61" s="26"/>
      <c r="TAF61" s="26"/>
      <c r="TAG61" s="26"/>
      <c r="TAH61" s="26"/>
      <c r="TAI61" s="26"/>
      <c r="TAJ61" s="26"/>
      <c r="TAK61" s="26"/>
      <c r="TAL61" s="26"/>
      <c r="TAM61" s="26"/>
      <c r="TAN61" s="26"/>
      <c r="TAO61" s="26"/>
      <c r="TAP61" s="26"/>
      <c r="TAQ61" s="26"/>
      <c r="TAR61" s="26"/>
      <c r="TAS61" s="26"/>
      <c r="TAT61" s="26"/>
      <c r="TAU61" s="26"/>
      <c r="TAV61" s="26"/>
      <c r="TAW61" s="26"/>
      <c r="TAX61" s="26"/>
      <c r="TAY61" s="26"/>
      <c r="TAZ61" s="26"/>
      <c r="TBA61" s="26"/>
      <c r="TBB61" s="26"/>
      <c r="TBC61" s="26"/>
      <c r="TBD61" s="26"/>
      <c r="TBE61" s="26"/>
      <c r="TBF61" s="26"/>
      <c r="TBG61" s="26"/>
      <c r="TBH61" s="26"/>
      <c r="TBI61" s="26"/>
      <c r="TBJ61" s="26"/>
      <c r="TBK61" s="26"/>
      <c r="TBL61" s="26"/>
      <c r="TBM61" s="26"/>
      <c r="TBN61" s="26"/>
      <c r="TBO61" s="26"/>
      <c r="TBP61" s="26"/>
      <c r="TBQ61" s="26"/>
      <c r="TBR61" s="26"/>
      <c r="TBS61" s="26"/>
      <c r="TBT61" s="26"/>
      <c r="TBU61" s="26"/>
      <c r="TBV61" s="26"/>
      <c r="TBW61" s="26"/>
      <c r="TBX61" s="26"/>
      <c r="TBY61" s="26"/>
      <c r="TBZ61" s="26"/>
      <c r="TCA61" s="26"/>
      <c r="TCB61" s="26"/>
      <c r="TCC61" s="26"/>
      <c r="TCD61" s="26"/>
      <c r="TCE61" s="26"/>
      <c r="TCF61" s="26"/>
      <c r="TCG61" s="26"/>
      <c r="TCH61" s="26"/>
      <c r="TCI61" s="26"/>
      <c r="TCJ61" s="26"/>
      <c r="TCK61" s="26"/>
      <c r="TCL61" s="26"/>
      <c r="TCM61" s="26"/>
      <c r="TCN61" s="26"/>
      <c r="TCO61" s="26"/>
      <c r="TCP61" s="26"/>
      <c r="TCQ61" s="26"/>
      <c r="TCR61" s="26"/>
      <c r="TCS61" s="26"/>
      <c r="TCT61" s="26"/>
      <c r="TCU61" s="26"/>
      <c r="TCV61" s="26"/>
      <c r="TCW61" s="26"/>
      <c r="TCX61" s="26"/>
      <c r="TCY61" s="26"/>
      <c r="TCZ61" s="26"/>
      <c r="TDA61" s="26"/>
      <c r="TDB61" s="26"/>
      <c r="TDC61" s="26"/>
      <c r="TDD61" s="26"/>
      <c r="TDE61" s="26"/>
      <c r="TDF61" s="26"/>
      <c r="TDG61" s="26"/>
      <c r="TDH61" s="26"/>
      <c r="TDI61" s="26"/>
      <c r="TDJ61" s="26"/>
      <c r="TDK61" s="26"/>
      <c r="TDL61" s="26"/>
      <c r="TDM61" s="26"/>
      <c r="TDN61" s="26"/>
      <c r="TDO61" s="26"/>
      <c r="TDP61" s="26"/>
      <c r="TDQ61" s="26"/>
      <c r="TDR61" s="26"/>
      <c r="TDS61" s="26"/>
      <c r="TDT61" s="26"/>
      <c r="TDU61" s="26"/>
      <c r="TDV61" s="26"/>
      <c r="TDW61" s="26"/>
      <c r="TDX61" s="26"/>
      <c r="TDY61" s="26"/>
      <c r="TDZ61" s="26"/>
      <c r="TEA61" s="26"/>
      <c r="TEB61" s="26"/>
      <c r="TEC61" s="26"/>
      <c r="TED61" s="26"/>
      <c r="TEE61" s="26"/>
      <c r="TEF61" s="26"/>
      <c r="TEG61" s="26"/>
      <c r="TEH61" s="26"/>
      <c r="TEI61" s="26"/>
      <c r="TEJ61" s="26"/>
      <c r="TEK61" s="26"/>
      <c r="TEL61" s="26"/>
      <c r="TEM61" s="26"/>
      <c r="TEN61" s="26"/>
      <c r="TEO61" s="26"/>
      <c r="TEP61" s="26"/>
      <c r="TEQ61" s="26"/>
      <c r="TER61" s="26"/>
      <c r="TES61" s="26"/>
      <c r="TET61" s="26"/>
      <c r="TEU61" s="26"/>
      <c r="TEV61" s="26"/>
      <c r="TEW61" s="26"/>
      <c r="TEX61" s="26"/>
      <c r="TEY61" s="26"/>
      <c r="TEZ61" s="26"/>
      <c r="TFA61" s="26"/>
      <c r="TFB61" s="26"/>
      <c r="TFC61" s="26"/>
      <c r="TFD61" s="26"/>
      <c r="TFE61" s="26"/>
      <c r="TFF61" s="26"/>
      <c r="TFG61" s="26"/>
      <c r="TFH61" s="26"/>
      <c r="TFI61" s="26"/>
      <c r="TFJ61" s="26"/>
      <c r="TFK61" s="26"/>
      <c r="TFL61" s="26"/>
      <c r="TFM61" s="26"/>
      <c r="TFN61" s="26"/>
      <c r="TFO61" s="26"/>
      <c r="TFP61" s="26"/>
      <c r="TFQ61" s="26"/>
      <c r="TFR61" s="26"/>
      <c r="TFS61" s="26"/>
      <c r="TFT61" s="26"/>
      <c r="TFU61" s="26"/>
      <c r="TFV61" s="26"/>
      <c r="TFW61" s="26"/>
      <c r="TFX61" s="26"/>
      <c r="TFY61" s="26"/>
      <c r="TFZ61" s="26"/>
      <c r="TGA61" s="26"/>
      <c r="TGB61" s="26"/>
      <c r="TGC61" s="26"/>
      <c r="TGD61" s="26"/>
      <c r="TGE61" s="26"/>
      <c r="TGF61" s="26"/>
      <c r="TGG61" s="26"/>
      <c r="TGH61" s="26"/>
      <c r="TGI61" s="26"/>
      <c r="TGJ61" s="26"/>
      <c r="TGK61" s="26"/>
      <c r="TGL61" s="26"/>
      <c r="TGM61" s="26"/>
      <c r="TGN61" s="26"/>
      <c r="TGO61" s="26"/>
      <c r="TGP61" s="26"/>
      <c r="TGQ61" s="26"/>
      <c r="TGR61" s="26"/>
      <c r="TGS61" s="26"/>
      <c r="TGT61" s="26"/>
      <c r="TGU61" s="26"/>
      <c r="TGV61" s="26"/>
      <c r="TGW61" s="26"/>
      <c r="TGX61" s="26"/>
      <c r="TGY61" s="26"/>
      <c r="TGZ61" s="26"/>
      <c r="THA61" s="26"/>
      <c r="THB61" s="26"/>
      <c r="THC61" s="26"/>
      <c r="THD61" s="26"/>
      <c r="THE61" s="26"/>
      <c r="THF61" s="26"/>
      <c r="THG61" s="26"/>
      <c r="THH61" s="26"/>
      <c r="THI61" s="26"/>
      <c r="THJ61" s="26"/>
      <c r="THK61" s="26"/>
      <c r="THL61" s="26"/>
      <c r="THM61" s="26"/>
      <c r="THN61" s="26"/>
      <c r="THO61" s="26"/>
      <c r="THP61" s="26"/>
      <c r="THQ61" s="26"/>
      <c r="THR61" s="26"/>
      <c r="THS61" s="26"/>
      <c r="THT61" s="26"/>
      <c r="THU61" s="26"/>
      <c r="THV61" s="26"/>
      <c r="THW61" s="26"/>
      <c r="THX61" s="26"/>
      <c r="THY61" s="26"/>
      <c r="THZ61" s="26"/>
      <c r="TIA61" s="26"/>
      <c r="TIB61" s="26"/>
      <c r="TIC61" s="26"/>
      <c r="TID61" s="26"/>
      <c r="TIE61" s="26"/>
      <c r="TIF61" s="26"/>
      <c r="TIG61" s="26"/>
      <c r="TIH61" s="26"/>
      <c r="TII61" s="26"/>
      <c r="TIJ61" s="26"/>
      <c r="TIK61" s="26"/>
      <c r="TIL61" s="26"/>
      <c r="TIM61" s="26"/>
      <c r="TIN61" s="26"/>
      <c r="TIO61" s="26"/>
      <c r="TIP61" s="26"/>
      <c r="TIQ61" s="26"/>
      <c r="TIR61" s="26"/>
      <c r="TIS61" s="26"/>
      <c r="TIT61" s="26"/>
      <c r="TIU61" s="26"/>
      <c r="TIV61" s="26"/>
      <c r="TIW61" s="26"/>
      <c r="TIX61" s="26"/>
      <c r="TIY61" s="26"/>
      <c r="TIZ61" s="26"/>
      <c r="TJA61" s="26"/>
      <c r="TJB61" s="26"/>
      <c r="TJC61" s="26"/>
      <c r="TJD61" s="26"/>
      <c r="TJE61" s="26"/>
      <c r="TJF61" s="26"/>
      <c r="TJG61" s="26"/>
      <c r="TJH61" s="26"/>
      <c r="TJI61" s="26"/>
      <c r="TJJ61" s="26"/>
      <c r="TJK61" s="26"/>
      <c r="TJL61" s="26"/>
      <c r="TJM61" s="26"/>
      <c r="TJN61" s="26"/>
      <c r="TJO61" s="26"/>
      <c r="TJP61" s="26"/>
      <c r="TJQ61" s="26"/>
      <c r="TJR61" s="26"/>
      <c r="TJS61" s="26"/>
      <c r="TJT61" s="26"/>
      <c r="TJU61" s="26"/>
      <c r="TJV61" s="26"/>
      <c r="TJW61" s="26"/>
      <c r="TJX61" s="26"/>
      <c r="TJY61" s="26"/>
      <c r="TJZ61" s="26"/>
      <c r="TKA61" s="26"/>
      <c r="TKB61" s="26"/>
      <c r="TKC61" s="26"/>
      <c r="TKD61" s="26"/>
      <c r="TKE61" s="26"/>
      <c r="TKF61" s="26"/>
      <c r="TKG61" s="26"/>
      <c r="TKH61" s="26"/>
      <c r="TKI61" s="26"/>
      <c r="TKJ61" s="26"/>
      <c r="TKK61" s="26"/>
      <c r="TKL61" s="26"/>
      <c r="TKM61" s="26"/>
      <c r="TKN61" s="26"/>
      <c r="TKO61" s="26"/>
      <c r="TKP61" s="26"/>
      <c r="TKQ61" s="26"/>
      <c r="TKR61" s="26"/>
      <c r="TKS61" s="26"/>
      <c r="TKT61" s="26"/>
      <c r="TKU61" s="26"/>
      <c r="TKV61" s="26"/>
      <c r="TKW61" s="26"/>
      <c r="TKX61" s="26"/>
      <c r="TKY61" s="26"/>
      <c r="TKZ61" s="26"/>
      <c r="TLA61" s="26"/>
      <c r="TLB61" s="26"/>
      <c r="TLC61" s="26"/>
      <c r="TLD61" s="26"/>
      <c r="TLE61" s="26"/>
      <c r="TLF61" s="26"/>
      <c r="TLG61" s="26"/>
      <c r="TLH61" s="26"/>
      <c r="TLI61" s="26"/>
      <c r="TLJ61" s="26"/>
      <c r="TLK61" s="26"/>
      <c r="TLL61" s="26"/>
      <c r="TLM61" s="26"/>
      <c r="TLN61" s="26"/>
      <c r="TLO61" s="26"/>
      <c r="TLP61" s="26"/>
      <c r="TLQ61" s="26"/>
      <c r="TLR61" s="26"/>
      <c r="TLS61" s="26"/>
      <c r="TLT61" s="26"/>
      <c r="TLU61" s="26"/>
      <c r="TLV61" s="26"/>
      <c r="TLW61" s="26"/>
      <c r="TLX61" s="26"/>
      <c r="TLY61" s="26"/>
      <c r="TLZ61" s="26"/>
      <c r="TMA61" s="26"/>
      <c r="TMB61" s="26"/>
      <c r="TMC61" s="26"/>
      <c r="TMD61" s="26"/>
      <c r="TME61" s="26"/>
      <c r="TMF61" s="26"/>
      <c r="TMG61" s="26"/>
      <c r="TMH61" s="26"/>
      <c r="TMI61" s="26"/>
      <c r="TMJ61" s="26"/>
      <c r="TMK61" s="26"/>
      <c r="TML61" s="26"/>
      <c r="TMM61" s="26"/>
      <c r="TMN61" s="26"/>
      <c r="TMO61" s="26"/>
      <c r="TMP61" s="26"/>
      <c r="TMQ61" s="26"/>
      <c r="TMR61" s="26"/>
      <c r="TMS61" s="26"/>
      <c r="TMT61" s="26"/>
      <c r="TMU61" s="26"/>
      <c r="TMV61" s="26"/>
      <c r="TMW61" s="26"/>
      <c r="TMX61" s="26"/>
      <c r="TMY61" s="26"/>
      <c r="TMZ61" s="26"/>
      <c r="TNA61" s="26"/>
      <c r="TNB61" s="26"/>
      <c r="TNC61" s="26"/>
      <c r="TND61" s="26"/>
      <c r="TNE61" s="26"/>
      <c r="TNF61" s="26"/>
      <c r="TNG61" s="26"/>
      <c r="TNH61" s="26"/>
      <c r="TNI61" s="26"/>
      <c r="TNJ61" s="26"/>
      <c r="TNK61" s="26"/>
      <c r="TNL61" s="26"/>
      <c r="TNM61" s="26"/>
      <c r="TNN61" s="26"/>
      <c r="TNO61" s="26"/>
      <c r="TNP61" s="26"/>
      <c r="TNQ61" s="26"/>
      <c r="TNR61" s="26"/>
      <c r="TNS61" s="26"/>
      <c r="TNT61" s="26"/>
      <c r="TNU61" s="26"/>
      <c r="TNV61" s="26"/>
      <c r="TNW61" s="26"/>
      <c r="TNX61" s="26"/>
      <c r="TNY61" s="26"/>
      <c r="TNZ61" s="26"/>
      <c r="TOA61" s="26"/>
      <c r="TOB61" s="26"/>
      <c r="TOC61" s="26"/>
      <c r="TOD61" s="26"/>
      <c r="TOE61" s="26"/>
      <c r="TOF61" s="26"/>
      <c r="TOG61" s="26"/>
      <c r="TOH61" s="26"/>
      <c r="TOI61" s="26"/>
      <c r="TOJ61" s="26"/>
      <c r="TOK61" s="26"/>
      <c r="TOL61" s="26"/>
      <c r="TOM61" s="26"/>
      <c r="TON61" s="26"/>
      <c r="TOO61" s="26"/>
      <c r="TOP61" s="26"/>
      <c r="TOQ61" s="26"/>
      <c r="TOR61" s="26"/>
      <c r="TOS61" s="26"/>
      <c r="TOT61" s="26"/>
      <c r="TOU61" s="26"/>
      <c r="TOV61" s="26"/>
      <c r="TOW61" s="26"/>
      <c r="TOX61" s="26"/>
      <c r="TOY61" s="26"/>
      <c r="TOZ61" s="26"/>
      <c r="TPA61" s="26"/>
      <c r="TPB61" s="26"/>
      <c r="TPC61" s="26"/>
      <c r="TPD61" s="26"/>
      <c r="TPE61" s="26"/>
      <c r="TPF61" s="26"/>
      <c r="TPG61" s="26"/>
      <c r="TPH61" s="26"/>
      <c r="TPI61" s="26"/>
      <c r="TPJ61" s="26"/>
      <c r="TPK61" s="26"/>
      <c r="TPL61" s="26"/>
      <c r="TPM61" s="26"/>
      <c r="TPN61" s="26"/>
      <c r="TPO61" s="26"/>
      <c r="TPP61" s="26"/>
      <c r="TPQ61" s="26"/>
      <c r="TPR61" s="26"/>
      <c r="TPS61" s="26"/>
      <c r="TPT61" s="26"/>
      <c r="TPU61" s="26"/>
      <c r="TPV61" s="26"/>
      <c r="TPW61" s="26"/>
      <c r="TPX61" s="26"/>
      <c r="TPY61" s="26"/>
      <c r="TPZ61" s="26"/>
      <c r="TQA61" s="26"/>
      <c r="TQB61" s="26"/>
      <c r="TQC61" s="26"/>
      <c r="TQD61" s="26"/>
      <c r="TQE61" s="26"/>
      <c r="TQF61" s="26"/>
      <c r="TQG61" s="26"/>
      <c r="TQH61" s="26"/>
      <c r="TQI61" s="26"/>
      <c r="TQJ61" s="26"/>
      <c r="TQK61" s="26"/>
      <c r="TQL61" s="26"/>
      <c r="TQM61" s="26"/>
      <c r="TQN61" s="26"/>
      <c r="TQO61" s="26"/>
      <c r="TQP61" s="26"/>
      <c r="TQQ61" s="26"/>
      <c r="TQR61" s="26"/>
      <c r="TQS61" s="26"/>
      <c r="TQT61" s="26"/>
      <c r="TQU61" s="26"/>
      <c r="TQV61" s="26"/>
      <c r="TQW61" s="26"/>
      <c r="TQX61" s="26"/>
      <c r="TQY61" s="26"/>
      <c r="TQZ61" s="26"/>
      <c r="TRA61" s="26"/>
      <c r="TRB61" s="26"/>
      <c r="TRC61" s="26"/>
      <c r="TRD61" s="26"/>
      <c r="TRE61" s="26"/>
      <c r="TRF61" s="26"/>
      <c r="TRG61" s="26"/>
      <c r="TRH61" s="26"/>
      <c r="TRI61" s="26"/>
      <c r="TRJ61" s="26"/>
      <c r="TRK61" s="26"/>
      <c r="TRL61" s="26"/>
      <c r="TRM61" s="26"/>
      <c r="TRN61" s="26"/>
      <c r="TRO61" s="26"/>
      <c r="TRP61" s="26"/>
      <c r="TRQ61" s="26"/>
      <c r="TRR61" s="26"/>
      <c r="TRS61" s="26"/>
      <c r="TRT61" s="26"/>
      <c r="TRU61" s="26"/>
      <c r="TRV61" s="26"/>
      <c r="TRW61" s="26"/>
      <c r="TRX61" s="26"/>
      <c r="TRY61" s="26"/>
      <c r="TRZ61" s="26"/>
      <c r="TSA61" s="26"/>
      <c r="TSB61" s="26"/>
      <c r="TSC61" s="26"/>
      <c r="TSD61" s="26"/>
      <c r="TSE61" s="26"/>
      <c r="TSF61" s="26"/>
      <c r="TSG61" s="26"/>
      <c r="TSH61" s="26"/>
      <c r="TSI61" s="26"/>
      <c r="TSJ61" s="26"/>
      <c r="TSK61" s="26"/>
      <c r="TSL61" s="26"/>
      <c r="TSM61" s="26"/>
      <c r="TSN61" s="26"/>
      <c r="TSO61" s="26"/>
      <c r="TSP61" s="26"/>
      <c r="TSQ61" s="26"/>
      <c r="TSR61" s="26"/>
      <c r="TSS61" s="26"/>
      <c r="TST61" s="26"/>
      <c r="TSU61" s="26"/>
      <c r="TSV61" s="26"/>
      <c r="TSW61" s="26"/>
      <c r="TSX61" s="26"/>
      <c r="TSY61" s="26"/>
      <c r="TSZ61" s="26"/>
      <c r="TTA61" s="26"/>
      <c r="TTB61" s="26"/>
      <c r="TTC61" s="26"/>
      <c r="TTD61" s="26"/>
      <c r="TTE61" s="26"/>
      <c r="TTF61" s="26"/>
      <c r="TTG61" s="26"/>
      <c r="TTH61" s="26"/>
      <c r="TTI61" s="26"/>
      <c r="TTJ61" s="26"/>
      <c r="TTK61" s="26"/>
      <c r="TTL61" s="26"/>
      <c r="TTM61" s="26"/>
      <c r="TTN61" s="26"/>
      <c r="TTO61" s="26"/>
      <c r="TTP61" s="26"/>
      <c r="TTQ61" s="26"/>
      <c r="TTR61" s="26"/>
      <c r="TTS61" s="26"/>
      <c r="TTT61" s="26"/>
      <c r="TTU61" s="26"/>
      <c r="TTV61" s="26"/>
      <c r="TTW61" s="26"/>
      <c r="TTX61" s="26"/>
      <c r="TTY61" s="26"/>
      <c r="TTZ61" s="26"/>
      <c r="TUA61" s="26"/>
      <c r="TUB61" s="26"/>
      <c r="TUC61" s="26"/>
      <c r="TUD61" s="26"/>
      <c r="TUE61" s="26"/>
      <c r="TUF61" s="26"/>
      <c r="TUG61" s="26"/>
      <c r="TUH61" s="26"/>
      <c r="TUI61" s="26"/>
      <c r="TUJ61" s="26"/>
      <c r="TUK61" s="26"/>
      <c r="TUL61" s="26"/>
      <c r="TUM61" s="26"/>
      <c r="TUN61" s="26"/>
      <c r="TUO61" s="26"/>
      <c r="TUP61" s="26"/>
      <c r="TUQ61" s="26"/>
      <c r="TUR61" s="26"/>
      <c r="TUS61" s="26"/>
      <c r="TUT61" s="26"/>
      <c r="TUU61" s="26"/>
      <c r="TUV61" s="26"/>
      <c r="TUW61" s="26"/>
      <c r="TUX61" s="26"/>
      <c r="TUY61" s="26"/>
      <c r="TUZ61" s="26"/>
      <c r="TVA61" s="26"/>
      <c r="TVB61" s="26"/>
      <c r="TVC61" s="26"/>
      <c r="TVD61" s="26"/>
      <c r="TVE61" s="26"/>
      <c r="TVF61" s="26"/>
      <c r="TVG61" s="26"/>
      <c r="TVH61" s="26"/>
      <c r="TVI61" s="26"/>
      <c r="TVJ61" s="26"/>
      <c r="TVK61" s="26"/>
      <c r="TVL61" s="26"/>
      <c r="TVM61" s="26"/>
      <c r="TVN61" s="26"/>
      <c r="TVO61" s="26"/>
      <c r="TVP61" s="26"/>
      <c r="TVQ61" s="26"/>
      <c r="TVR61" s="26"/>
      <c r="TVS61" s="26"/>
      <c r="TVT61" s="26"/>
      <c r="TVU61" s="26"/>
      <c r="TVV61" s="26"/>
      <c r="TVW61" s="26"/>
      <c r="TVX61" s="26"/>
      <c r="TVY61" s="26"/>
      <c r="TVZ61" s="26"/>
      <c r="TWA61" s="26"/>
      <c r="TWB61" s="26"/>
      <c r="TWC61" s="26"/>
      <c r="TWD61" s="26"/>
      <c r="TWE61" s="26"/>
      <c r="TWF61" s="26"/>
      <c r="TWG61" s="26"/>
      <c r="TWH61" s="26"/>
      <c r="TWI61" s="26"/>
      <c r="TWJ61" s="26"/>
      <c r="TWK61" s="26"/>
      <c r="TWL61" s="26"/>
      <c r="TWM61" s="26"/>
      <c r="TWN61" s="26"/>
      <c r="TWO61" s="26"/>
      <c r="TWP61" s="26"/>
      <c r="TWQ61" s="26"/>
      <c r="TWR61" s="26"/>
      <c r="TWS61" s="26"/>
      <c r="TWT61" s="26"/>
      <c r="TWU61" s="26"/>
      <c r="TWV61" s="26"/>
      <c r="TWW61" s="26"/>
      <c r="TWX61" s="26"/>
      <c r="TWY61" s="26"/>
      <c r="TWZ61" s="26"/>
      <c r="TXA61" s="26"/>
      <c r="TXB61" s="26"/>
      <c r="TXC61" s="26"/>
      <c r="TXD61" s="26"/>
      <c r="TXE61" s="26"/>
      <c r="TXF61" s="26"/>
      <c r="TXG61" s="26"/>
      <c r="TXH61" s="26"/>
      <c r="TXI61" s="26"/>
      <c r="TXJ61" s="26"/>
      <c r="TXK61" s="26"/>
      <c r="TXL61" s="26"/>
      <c r="TXM61" s="26"/>
      <c r="TXN61" s="26"/>
      <c r="TXO61" s="26"/>
      <c r="TXP61" s="26"/>
      <c r="TXQ61" s="26"/>
      <c r="TXR61" s="26"/>
      <c r="TXS61" s="26"/>
      <c r="TXT61" s="26"/>
      <c r="TXU61" s="26"/>
      <c r="TXV61" s="26"/>
      <c r="TXW61" s="26"/>
      <c r="TXX61" s="26"/>
      <c r="TXY61" s="26"/>
      <c r="TXZ61" s="26"/>
      <c r="TYA61" s="26"/>
      <c r="TYB61" s="26"/>
      <c r="TYC61" s="26"/>
      <c r="TYD61" s="26"/>
      <c r="TYE61" s="26"/>
      <c r="TYF61" s="26"/>
      <c r="TYG61" s="26"/>
      <c r="TYH61" s="26"/>
      <c r="TYI61" s="26"/>
      <c r="TYJ61" s="26"/>
      <c r="TYK61" s="26"/>
      <c r="TYL61" s="26"/>
      <c r="TYM61" s="26"/>
      <c r="TYN61" s="26"/>
      <c r="TYO61" s="26"/>
      <c r="TYP61" s="26"/>
      <c r="TYQ61" s="26"/>
      <c r="TYR61" s="26"/>
      <c r="TYS61" s="26"/>
      <c r="TYT61" s="26"/>
      <c r="TYU61" s="26"/>
      <c r="TYV61" s="26"/>
      <c r="TYW61" s="26"/>
      <c r="TYX61" s="26"/>
      <c r="TYY61" s="26"/>
      <c r="TYZ61" s="26"/>
      <c r="TZA61" s="26"/>
      <c r="TZB61" s="26"/>
      <c r="TZC61" s="26"/>
      <c r="TZD61" s="26"/>
      <c r="TZE61" s="26"/>
      <c r="TZF61" s="26"/>
      <c r="TZG61" s="26"/>
      <c r="TZH61" s="26"/>
      <c r="TZI61" s="26"/>
      <c r="TZJ61" s="26"/>
      <c r="TZK61" s="26"/>
      <c r="TZL61" s="26"/>
      <c r="TZM61" s="26"/>
      <c r="TZN61" s="26"/>
      <c r="TZO61" s="26"/>
      <c r="TZP61" s="26"/>
      <c r="TZQ61" s="26"/>
      <c r="TZR61" s="26"/>
      <c r="TZS61" s="26"/>
      <c r="TZT61" s="26"/>
      <c r="TZU61" s="26"/>
      <c r="TZV61" s="26"/>
      <c r="TZW61" s="26"/>
      <c r="TZX61" s="26"/>
      <c r="TZY61" s="26"/>
      <c r="TZZ61" s="26"/>
      <c r="UAA61" s="26"/>
      <c r="UAB61" s="26"/>
      <c r="UAC61" s="26"/>
      <c r="UAD61" s="26"/>
      <c r="UAE61" s="26"/>
      <c r="UAF61" s="26"/>
      <c r="UAG61" s="26"/>
      <c r="UAH61" s="26"/>
      <c r="UAI61" s="26"/>
      <c r="UAJ61" s="26"/>
      <c r="UAK61" s="26"/>
      <c r="UAL61" s="26"/>
      <c r="UAM61" s="26"/>
      <c r="UAN61" s="26"/>
      <c r="UAO61" s="26"/>
      <c r="UAP61" s="26"/>
      <c r="UAQ61" s="26"/>
      <c r="UAR61" s="26"/>
      <c r="UAS61" s="26"/>
      <c r="UAT61" s="26"/>
      <c r="UAU61" s="26"/>
      <c r="UAV61" s="26"/>
      <c r="UAW61" s="26"/>
      <c r="UAX61" s="26"/>
      <c r="UAY61" s="26"/>
      <c r="UAZ61" s="26"/>
      <c r="UBA61" s="26"/>
      <c r="UBB61" s="26"/>
      <c r="UBC61" s="26"/>
      <c r="UBD61" s="26"/>
      <c r="UBE61" s="26"/>
      <c r="UBF61" s="26"/>
      <c r="UBG61" s="26"/>
      <c r="UBH61" s="26"/>
      <c r="UBI61" s="26"/>
      <c r="UBJ61" s="26"/>
      <c r="UBK61" s="26"/>
      <c r="UBL61" s="26"/>
      <c r="UBM61" s="26"/>
      <c r="UBN61" s="26"/>
      <c r="UBO61" s="26"/>
      <c r="UBP61" s="26"/>
      <c r="UBQ61" s="26"/>
      <c r="UBR61" s="26"/>
      <c r="UBS61" s="26"/>
      <c r="UBT61" s="26"/>
      <c r="UBU61" s="26"/>
      <c r="UBV61" s="26"/>
      <c r="UBW61" s="26"/>
      <c r="UBX61" s="26"/>
      <c r="UBY61" s="26"/>
      <c r="UBZ61" s="26"/>
      <c r="UCA61" s="26"/>
      <c r="UCB61" s="26"/>
      <c r="UCC61" s="26"/>
      <c r="UCD61" s="26"/>
      <c r="UCE61" s="26"/>
      <c r="UCF61" s="26"/>
      <c r="UCG61" s="26"/>
      <c r="UCH61" s="26"/>
      <c r="UCI61" s="26"/>
      <c r="UCJ61" s="26"/>
      <c r="UCK61" s="26"/>
      <c r="UCL61" s="26"/>
      <c r="UCM61" s="26"/>
      <c r="UCN61" s="26"/>
      <c r="UCO61" s="26"/>
      <c r="UCP61" s="26"/>
      <c r="UCQ61" s="26"/>
      <c r="UCR61" s="26"/>
      <c r="UCS61" s="26"/>
      <c r="UCT61" s="26"/>
      <c r="UCU61" s="26"/>
      <c r="UCV61" s="26"/>
      <c r="UCW61" s="26"/>
      <c r="UCX61" s="26"/>
      <c r="UCY61" s="26"/>
      <c r="UCZ61" s="26"/>
      <c r="UDA61" s="26"/>
      <c r="UDB61" s="26"/>
      <c r="UDC61" s="26"/>
      <c r="UDD61" s="26"/>
      <c r="UDE61" s="26"/>
      <c r="UDF61" s="26"/>
      <c r="UDG61" s="26"/>
      <c r="UDH61" s="26"/>
      <c r="UDI61" s="26"/>
      <c r="UDJ61" s="26"/>
      <c r="UDK61" s="26"/>
      <c r="UDL61" s="26"/>
      <c r="UDM61" s="26"/>
      <c r="UDN61" s="26"/>
      <c r="UDO61" s="26"/>
      <c r="UDP61" s="26"/>
      <c r="UDQ61" s="26"/>
      <c r="UDR61" s="26"/>
      <c r="UDS61" s="26"/>
      <c r="UDT61" s="26"/>
      <c r="UDU61" s="26"/>
      <c r="UDV61" s="26"/>
      <c r="UDW61" s="26"/>
      <c r="UDX61" s="26"/>
      <c r="UDY61" s="26"/>
      <c r="UDZ61" s="26"/>
      <c r="UEA61" s="26"/>
      <c r="UEB61" s="26"/>
      <c r="UEC61" s="26"/>
      <c r="UED61" s="26"/>
      <c r="UEE61" s="26"/>
      <c r="UEF61" s="26"/>
      <c r="UEG61" s="26"/>
      <c r="UEH61" s="26"/>
      <c r="UEI61" s="26"/>
      <c r="UEJ61" s="26"/>
      <c r="UEK61" s="26"/>
      <c r="UEL61" s="26"/>
      <c r="UEM61" s="26"/>
      <c r="UEN61" s="26"/>
      <c r="UEO61" s="26"/>
      <c r="UEP61" s="26"/>
      <c r="UEQ61" s="26"/>
      <c r="UER61" s="26"/>
      <c r="UES61" s="26"/>
      <c r="UET61" s="26"/>
      <c r="UEU61" s="26"/>
      <c r="UEV61" s="26"/>
      <c r="UEW61" s="26"/>
      <c r="UEX61" s="26"/>
      <c r="UEY61" s="26"/>
      <c r="UEZ61" s="26"/>
      <c r="UFA61" s="26"/>
      <c r="UFB61" s="26"/>
      <c r="UFC61" s="26"/>
      <c r="UFD61" s="26"/>
      <c r="UFE61" s="26"/>
      <c r="UFF61" s="26"/>
      <c r="UFG61" s="26"/>
      <c r="UFH61" s="26"/>
      <c r="UFI61" s="26"/>
      <c r="UFJ61" s="26"/>
      <c r="UFK61" s="26"/>
      <c r="UFL61" s="26"/>
      <c r="UFM61" s="26"/>
      <c r="UFN61" s="26"/>
      <c r="UFO61" s="26"/>
      <c r="UFP61" s="26"/>
      <c r="UFQ61" s="26"/>
      <c r="UFR61" s="26"/>
      <c r="UFS61" s="26"/>
      <c r="UFT61" s="26"/>
      <c r="UFU61" s="26"/>
      <c r="UFV61" s="26"/>
      <c r="UFW61" s="26"/>
      <c r="UFX61" s="26"/>
      <c r="UFY61" s="26"/>
      <c r="UFZ61" s="26"/>
      <c r="UGA61" s="26"/>
      <c r="UGB61" s="26"/>
      <c r="UGC61" s="26"/>
      <c r="UGD61" s="26"/>
      <c r="UGE61" s="26"/>
      <c r="UGF61" s="26"/>
      <c r="UGG61" s="26"/>
      <c r="UGH61" s="26"/>
      <c r="UGI61" s="26"/>
      <c r="UGJ61" s="26"/>
      <c r="UGK61" s="26"/>
      <c r="UGL61" s="26"/>
      <c r="UGM61" s="26"/>
      <c r="UGN61" s="26"/>
      <c r="UGO61" s="26"/>
      <c r="UGP61" s="26"/>
      <c r="UGQ61" s="26"/>
      <c r="UGR61" s="26"/>
      <c r="UGS61" s="26"/>
      <c r="UGT61" s="26"/>
      <c r="UGU61" s="26"/>
      <c r="UGV61" s="26"/>
      <c r="UGW61" s="26"/>
      <c r="UGX61" s="26"/>
      <c r="UGY61" s="26"/>
      <c r="UGZ61" s="26"/>
      <c r="UHA61" s="26"/>
      <c r="UHB61" s="26"/>
      <c r="UHC61" s="26"/>
      <c r="UHD61" s="26"/>
      <c r="UHE61" s="26"/>
      <c r="UHF61" s="26"/>
      <c r="UHG61" s="26"/>
      <c r="UHH61" s="26"/>
      <c r="UHI61" s="26"/>
      <c r="UHJ61" s="26"/>
      <c r="UHK61" s="26"/>
      <c r="UHL61" s="26"/>
      <c r="UHM61" s="26"/>
      <c r="UHN61" s="26"/>
      <c r="UHO61" s="26"/>
      <c r="UHP61" s="26"/>
      <c r="UHQ61" s="26"/>
      <c r="UHR61" s="26"/>
      <c r="UHS61" s="26"/>
      <c r="UHT61" s="26"/>
      <c r="UHU61" s="26"/>
      <c r="UHV61" s="26"/>
      <c r="UHW61" s="26"/>
      <c r="UHX61" s="26"/>
      <c r="UHY61" s="26"/>
      <c r="UHZ61" s="26"/>
      <c r="UIA61" s="26"/>
      <c r="UIB61" s="26"/>
      <c r="UIC61" s="26"/>
      <c r="UID61" s="26"/>
      <c r="UIE61" s="26"/>
      <c r="UIF61" s="26"/>
      <c r="UIG61" s="26"/>
      <c r="UIH61" s="26"/>
      <c r="UII61" s="26"/>
      <c r="UIJ61" s="26"/>
      <c r="UIK61" s="26"/>
      <c r="UIL61" s="26"/>
      <c r="UIM61" s="26"/>
      <c r="UIN61" s="26"/>
      <c r="UIO61" s="26"/>
      <c r="UIP61" s="26"/>
      <c r="UIQ61" s="26"/>
      <c r="UIR61" s="26"/>
      <c r="UIS61" s="26"/>
      <c r="UIT61" s="26"/>
      <c r="UIU61" s="26"/>
      <c r="UIV61" s="26"/>
      <c r="UIW61" s="26"/>
      <c r="UIX61" s="26"/>
      <c r="UIY61" s="26"/>
      <c r="UIZ61" s="26"/>
      <c r="UJA61" s="26"/>
      <c r="UJB61" s="26"/>
      <c r="UJC61" s="26"/>
      <c r="UJD61" s="26"/>
      <c r="UJE61" s="26"/>
      <c r="UJF61" s="26"/>
      <c r="UJG61" s="26"/>
      <c r="UJH61" s="26"/>
      <c r="UJI61" s="26"/>
      <c r="UJJ61" s="26"/>
      <c r="UJK61" s="26"/>
      <c r="UJL61" s="26"/>
      <c r="UJM61" s="26"/>
      <c r="UJN61" s="26"/>
      <c r="UJO61" s="26"/>
      <c r="UJP61" s="26"/>
      <c r="UJQ61" s="26"/>
      <c r="UJR61" s="26"/>
      <c r="UJS61" s="26"/>
      <c r="UJT61" s="26"/>
      <c r="UJU61" s="26"/>
      <c r="UJV61" s="26"/>
      <c r="UJW61" s="26"/>
      <c r="UJX61" s="26"/>
      <c r="UJY61" s="26"/>
      <c r="UJZ61" s="26"/>
      <c r="UKA61" s="26"/>
      <c r="UKB61" s="26"/>
      <c r="UKC61" s="26"/>
      <c r="UKD61" s="26"/>
      <c r="UKE61" s="26"/>
      <c r="UKF61" s="26"/>
      <c r="UKG61" s="26"/>
      <c r="UKH61" s="26"/>
      <c r="UKI61" s="26"/>
      <c r="UKJ61" s="26"/>
      <c r="UKK61" s="26"/>
      <c r="UKL61" s="26"/>
      <c r="UKM61" s="26"/>
      <c r="UKN61" s="26"/>
      <c r="UKO61" s="26"/>
      <c r="UKP61" s="26"/>
      <c r="UKQ61" s="26"/>
      <c r="UKR61" s="26"/>
      <c r="UKS61" s="26"/>
      <c r="UKT61" s="26"/>
      <c r="UKU61" s="26"/>
      <c r="UKV61" s="26"/>
      <c r="UKW61" s="26"/>
      <c r="UKX61" s="26"/>
      <c r="UKY61" s="26"/>
      <c r="UKZ61" s="26"/>
      <c r="ULA61" s="26"/>
      <c r="ULB61" s="26"/>
      <c r="ULC61" s="26"/>
      <c r="ULD61" s="26"/>
      <c r="ULE61" s="26"/>
      <c r="ULF61" s="26"/>
      <c r="ULG61" s="26"/>
      <c r="ULH61" s="26"/>
      <c r="ULI61" s="26"/>
      <c r="ULJ61" s="26"/>
      <c r="ULK61" s="26"/>
      <c r="ULL61" s="26"/>
      <c r="ULM61" s="26"/>
      <c r="ULN61" s="26"/>
      <c r="ULO61" s="26"/>
      <c r="ULP61" s="26"/>
      <c r="ULQ61" s="26"/>
      <c r="ULR61" s="26"/>
      <c r="ULS61" s="26"/>
      <c r="ULT61" s="26"/>
      <c r="ULU61" s="26"/>
      <c r="ULV61" s="26"/>
      <c r="ULW61" s="26"/>
      <c r="ULX61" s="26"/>
      <c r="ULY61" s="26"/>
      <c r="ULZ61" s="26"/>
      <c r="UMA61" s="26"/>
      <c r="UMB61" s="26"/>
      <c r="UMC61" s="26"/>
      <c r="UMD61" s="26"/>
      <c r="UME61" s="26"/>
      <c r="UMF61" s="26"/>
      <c r="UMG61" s="26"/>
      <c r="UMH61" s="26"/>
      <c r="UMI61" s="26"/>
      <c r="UMJ61" s="26"/>
      <c r="UMK61" s="26"/>
      <c r="UML61" s="26"/>
      <c r="UMM61" s="26"/>
      <c r="UMN61" s="26"/>
      <c r="UMO61" s="26"/>
      <c r="UMP61" s="26"/>
      <c r="UMQ61" s="26"/>
      <c r="UMR61" s="26"/>
      <c r="UMS61" s="26"/>
      <c r="UMT61" s="26"/>
      <c r="UMU61" s="26"/>
      <c r="UMV61" s="26"/>
      <c r="UMW61" s="26"/>
      <c r="UMX61" s="26"/>
      <c r="UMY61" s="26"/>
      <c r="UMZ61" s="26"/>
      <c r="UNA61" s="26"/>
      <c r="UNB61" s="26"/>
      <c r="UNC61" s="26"/>
      <c r="UND61" s="26"/>
      <c r="UNE61" s="26"/>
      <c r="UNF61" s="26"/>
      <c r="UNG61" s="26"/>
      <c r="UNH61" s="26"/>
      <c r="UNI61" s="26"/>
      <c r="UNJ61" s="26"/>
      <c r="UNK61" s="26"/>
      <c r="UNL61" s="26"/>
      <c r="UNM61" s="26"/>
      <c r="UNN61" s="26"/>
      <c r="UNO61" s="26"/>
      <c r="UNP61" s="26"/>
      <c r="UNQ61" s="26"/>
      <c r="UNR61" s="26"/>
      <c r="UNS61" s="26"/>
      <c r="UNT61" s="26"/>
      <c r="UNU61" s="26"/>
      <c r="UNV61" s="26"/>
      <c r="UNW61" s="26"/>
      <c r="UNX61" s="26"/>
      <c r="UNY61" s="26"/>
      <c r="UNZ61" s="26"/>
      <c r="UOA61" s="26"/>
      <c r="UOB61" s="26"/>
      <c r="UOC61" s="26"/>
      <c r="UOD61" s="26"/>
      <c r="UOE61" s="26"/>
      <c r="UOF61" s="26"/>
      <c r="UOG61" s="26"/>
      <c r="UOH61" s="26"/>
      <c r="UOI61" s="26"/>
      <c r="UOJ61" s="26"/>
      <c r="UOK61" s="26"/>
      <c r="UOL61" s="26"/>
      <c r="UOM61" s="26"/>
      <c r="UON61" s="26"/>
      <c r="UOO61" s="26"/>
      <c r="UOP61" s="26"/>
      <c r="UOQ61" s="26"/>
      <c r="UOR61" s="26"/>
      <c r="UOS61" s="26"/>
      <c r="UOT61" s="26"/>
      <c r="UOU61" s="26"/>
      <c r="UOV61" s="26"/>
      <c r="UOW61" s="26"/>
      <c r="UOX61" s="26"/>
      <c r="UOY61" s="26"/>
      <c r="UOZ61" s="26"/>
      <c r="UPA61" s="26"/>
      <c r="UPB61" s="26"/>
      <c r="UPC61" s="26"/>
      <c r="UPD61" s="26"/>
      <c r="UPE61" s="26"/>
      <c r="UPF61" s="26"/>
      <c r="UPG61" s="26"/>
      <c r="UPH61" s="26"/>
      <c r="UPI61" s="26"/>
      <c r="UPJ61" s="26"/>
      <c r="UPK61" s="26"/>
      <c r="UPL61" s="26"/>
      <c r="UPM61" s="26"/>
      <c r="UPN61" s="26"/>
      <c r="UPO61" s="26"/>
      <c r="UPP61" s="26"/>
      <c r="UPQ61" s="26"/>
      <c r="UPR61" s="26"/>
      <c r="UPS61" s="26"/>
      <c r="UPT61" s="26"/>
      <c r="UPU61" s="26"/>
      <c r="UPV61" s="26"/>
      <c r="UPW61" s="26"/>
      <c r="UPX61" s="26"/>
      <c r="UPY61" s="26"/>
      <c r="UPZ61" s="26"/>
      <c r="UQA61" s="26"/>
      <c r="UQB61" s="26"/>
      <c r="UQC61" s="26"/>
      <c r="UQD61" s="26"/>
      <c r="UQE61" s="26"/>
      <c r="UQF61" s="26"/>
      <c r="UQG61" s="26"/>
      <c r="UQH61" s="26"/>
      <c r="UQI61" s="26"/>
      <c r="UQJ61" s="26"/>
      <c r="UQK61" s="26"/>
      <c r="UQL61" s="26"/>
      <c r="UQM61" s="26"/>
      <c r="UQN61" s="26"/>
      <c r="UQO61" s="26"/>
      <c r="UQP61" s="26"/>
      <c r="UQQ61" s="26"/>
      <c r="UQR61" s="26"/>
      <c r="UQS61" s="26"/>
      <c r="UQT61" s="26"/>
      <c r="UQU61" s="26"/>
      <c r="UQV61" s="26"/>
      <c r="UQW61" s="26"/>
      <c r="UQX61" s="26"/>
      <c r="UQY61" s="26"/>
      <c r="UQZ61" s="26"/>
      <c r="URA61" s="26"/>
      <c r="URB61" s="26"/>
      <c r="URC61" s="26"/>
      <c r="URD61" s="26"/>
      <c r="URE61" s="26"/>
      <c r="URF61" s="26"/>
      <c r="URG61" s="26"/>
      <c r="URH61" s="26"/>
      <c r="URI61" s="26"/>
      <c r="URJ61" s="26"/>
      <c r="URK61" s="26"/>
      <c r="URL61" s="26"/>
      <c r="URM61" s="26"/>
      <c r="URN61" s="26"/>
      <c r="URO61" s="26"/>
      <c r="URP61" s="26"/>
      <c r="URQ61" s="26"/>
      <c r="URR61" s="26"/>
      <c r="URS61" s="26"/>
      <c r="URT61" s="26"/>
      <c r="URU61" s="26"/>
      <c r="URV61" s="26"/>
      <c r="URW61" s="26"/>
      <c r="URX61" s="26"/>
      <c r="URY61" s="26"/>
      <c r="URZ61" s="26"/>
      <c r="USA61" s="26"/>
      <c r="USB61" s="26"/>
      <c r="USC61" s="26"/>
      <c r="USD61" s="26"/>
      <c r="USE61" s="26"/>
      <c r="USF61" s="26"/>
      <c r="USG61" s="26"/>
      <c r="USH61" s="26"/>
      <c r="USI61" s="26"/>
      <c r="USJ61" s="26"/>
      <c r="USK61" s="26"/>
      <c r="USL61" s="26"/>
      <c r="USM61" s="26"/>
      <c r="USN61" s="26"/>
      <c r="USO61" s="26"/>
      <c r="USP61" s="26"/>
      <c r="USQ61" s="26"/>
      <c r="USR61" s="26"/>
      <c r="USS61" s="26"/>
      <c r="UST61" s="26"/>
      <c r="USU61" s="26"/>
      <c r="USV61" s="26"/>
      <c r="USW61" s="26"/>
      <c r="USX61" s="26"/>
      <c r="USY61" s="26"/>
      <c r="USZ61" s="26"/>
      <c r="UTA61" s="26"/>
      <c r="UTB61" s="26"/>
      <c r="UTC61" s="26"/>
      <c r="UTD61" s="26"/>
      <c r="UTE61" s="26"/>
      <c r="UTF61" s="26"/>
      <c r="UTG61" s="26"/>
      <c r="UTH61" s="26"/>
      <c r="UTI61" s="26"/>
      <c r="UTJ61" s="26"/>
      <c r="UTK61" s="26"/>
      <c r="UTL61" s="26"/>
      <c r="UTM61" s="26"/>
      <c r="UTN61" s="26"/>
      <c r="UTO61" s="26"/>
      <c r="UTP61" s="26"/>
      <c r="UTQ61" s="26"/>
      <c r="UTR61" s="26"/>
      <c r="UTS61" s="26"/>
      <c r="UTT61" s="26"/>
      <c r="UTU61" s="26"/>
      <c r="UTV61" s="26"/>
      <c r="UTW61" s="26"/>
      <c r="UTX61" s="26"/>
      <c r="UTY61" s="26"/>
      <c r="UTZ61" s="26"/>
      <c r="UUA61" s="26"/>
      <c r="UUB61" s="26"/>
      <c r="UUC61" s="26"/>
      <c r="UUD61" s="26"/>
      <c r="UUE61" s="26"/>
      <c r="UUF61" s="26"/>
      <c r="UUG61" s="26"/>
      <c r="UUH61" s="26"/>
      <c r="UUI61" s="26"/>
      <c r="UUJ61" s="26"/>
      <c r="UUK61" s="26"/>
      <c r="UUL61" s="26"/>
      <c r="UUM61" s="26"/>
      <c r="UUN61" s="26"/>
      <c r="UUO61" s="26"/>
      <c r="UUP61" s="26"/>
      <c r="UUQ61" s="26"/>
      <c r="UUR61" s="26"/>
      <c r="UUS61" s="26"/>
      <c r="UUT61" s="26"/>
      <c r="UUU61" s="26"/>
      <c r="UUV61" s="26"/>
      <c r="UUW61" s="26"/>
      <c r="UUX61" s="26"/>
      <c r="UUY61" s="26"/>
      <c r="UUZ61" s="26"/>
      <c r="UVA61" s="26"/>
      <c r="UVB61" s="26"/>
      <c r="UVC61" s="26"/>
      <c r="UVD61" s="26"/>
      <c r="UVE61" s="26"/>
      <c r="UVF61" s="26"/>
      <c r="UVG61" s="26"/>
      <c r="UVH61" s="26"/>
      <c r="UVI61" s="26"/>
      <c r="UVJ61" s="26"/>
      <c r="UVK61" s="26"/>
      <c r="UVL61" s="26"/>
      <c r="UVM61" s="26"/>
      <c r="UVN61" s="26"/>
      <c r="UVO61" s="26"/>
      <c r="UVP61" s="26"/>
      <c r="UVQ61" s="26"/>
      <c r="UVR61" s="26"/>
      <c r="UVS61" s="26"/>
      <c r="UVT61" s="26"/>
      <c r="UVU61" s="26"/>
      <c r="UVV61" s="26"/>
      <c r="UVW61" s="26"/>
      <c r="UVX61" s="26"/>
      <c r="UVY61" s="26"/>
      <c r="UVZ61" s="26"/>
      <c r="UWA61" s="26"/>
      <c r="UWB61" s="26"/>
      <c r="UWC61" s="26"/>
      <c r="UWD61" s="26"/>
      <c r="UWE61" s="26"/>
      <c r="UWF61" s="26"/>
      <c r="UWG61" s="26"/>
      <c r="UWH61" s="26"/>
      <c r="UWI61" s="26"/>
      <c r="UWJ61" s="26"/>
      <c r="UWK61" s="26"/>
      <c r="UWL61" s="26"/>
      <c r="UWM61" s="26"/>
      <c r="UWN61" s="26"/>
      <c r="UWO61" s="26"/>
      <c r="UWP61" s="26"/>
      <c r="UWQ61" s="26"/>
      <c r="UWR61" s="26"/>
      <c r="UWS61" s="26"/>
      <c r="UWT61" s="26"/>
      <c r="UWU61" s="26"/>
      <c r="UWV61" s="26"/>
      <c r="UWW61" s="26"/>
      <c r="UWX61" s="26"/>
      <c r="UWY61" s="26"/>
      <c r="UWZ61" s="26"/>
      <c r="UXA61" s="26"/>
      <c r="UXB61" s="26"/>
      <c r="UXC61" s="26"/>
      <c r="UXD61" s="26"/>
      <c r="UXE61" s="26"/>
      <c r="UXF61" s="26"/>
      <c r="UXG61" s="26"/>
      <c r="UXH61" s="26"/>
      <c r="UXI61" s="26"/>
      <c r="UXJ61" s="26"/>
      <c r="UXK61" s="26"/>
      <c r="UXL61" s="26"/>
      <c r="UXM61" s="26"/>
      <c r="UXN61" s="26"/>
      <c r="UXO61" s="26"/>
      <c r="UXP61" s="26"/>
      <c r="UXQ61" s="26"/>
      <c r="UXR61" s="26"/>
      <c r="UXS61" s="26"/>
      <c r="UXT61" s="26"/>
      <c r="UXU61" s="26"/>
      <c r="UXV61" s="26"/>
      <c r="UXW61" s="26"/>
      <c r="UXX61" s="26"/>
      <c r="UXY61" s="26"/>
      <c r="UXZ61" s="26"/>
      <c r="UYA61" s="26"/>
      <c r="UYB61" s="26"/>
      <c r="UYC61" s="26"/>
      <c r="UYD61" s="26"/>
      <c r="UYE61" s="26"/>
      <c r="UYF61" s="26"/>
      <c r="UYG61" s="26"/>
      <c r="UYH61" s="26"/>
      <c r="UYI61" s="26"/>
      <c r="UYJ61" s="26"/>
      <c r="UYK61" s="26"/>
      <c r="UYL61" s="26"/>
      <c r="UYM61" s="26"/>
      <c r="UYN61" s="26"/>
      <c r="UYO61" s="26"/>
      <c r="UYP61" s="26"/>
      <c r="UYQ61" s="26"/>
      <c r="UYR61" s="26"/>
      <c r="UYS61" s="26"/>
      <c r="UYT61" s="26"/>
      <c r="UYU61" s="26"/>
      <c r="UYV61" s="26"/>
      <c r="UYW61" s="26"/>
      <c r="UYX61" s="26"/>
      <c r="UYY61" s="26"/>
      <c r="UYZ61" s="26"/>
      <c r="UZA61" s="26"/>
      <c r="UZB61" s="26"/>
      <c r="UZC61" s="26"/>
      <c r="UZD61" s="26"/>
      <c r="UZE61" s="26"/>
      <c r="UZF61" s="26"/>
      <c r="UZG61" s="26"/>
      <c r="UZH61" s="26"/>
      <c r="UZI61" s="26"/>
      <c r="UZJ61" s="26"/>
      <c r="UZK61" s="26"/>
      <c r="UZL61" s="26"/>
      <c r="UZM61" s="26"/>
      <c r="UZN61" s="26"/>
      <c r="UZO61" s="26"/>
      <c r="UZP61" s="26"/>
      <c r="UZQ61" s="26"/>
      <c r="UZR61" s="26"/>
      <c r="UZS61" s="26"/>
      <c r="UZT61" s="26"/>
      <c r="UZU61" s="26"/>
      <c r="UZV61" s="26"/>
      <c r="UZW61" s="26"/>
      <c r="UZX61" s="26"/>
      <c r="UZY61" s="26"/>
      <c r="UZZ61" s="26"/>
      <c r="VAA61" s="26"/>
      <c r="VAB61" s="26"/>
      <c r="VAC61" s="26"/>
      <c r="VAD61" s="26"/>
      <c r="VAE61" s="26"/>
      <c r="VAF61" s="26"/>
      <c r="VAG61" s="26"/>
      <c r="VAH61" s="26"/>
      <c r="VAI61" s="26"/>
      <c r="VAJ61" s="26"/>
      <c r="VAK61" s="26"/>
      <c r="VAL61" s="26"/>
      <c r="VAM61" s="26"/>
      <c r="VAN61" s="26"/>
      <c r="VAO61" s="26"/>
      <c r="VAP61" s="26"/>
      <c r="VAQ61" s="26"/>
      <c r="VAR61" s="26"/>
      <c r="VAS61" s="26"/>
      <c r="VAT61" s="26"/>
      <c r="VAU61" s="26"/>
      <c r="VAV61" s="26"/>
      <c r="VAW61" s="26"/>
      <c r="VAX61" s="26"/>
      <c r="VAY61" s="26"/>
      <c r="VAZ61" s="26"/>
      <c r="VBA61" s="26"/>
      <c r="VBB61" s="26"/>
      <c r="VBC61" s="26"/>
      <c r="VBD61" s="26"/>
      <c r="VBE61" s="26"/>
      <c r="VBF61" s="26"/>
      <c r="VBG61" s="26"/>
      <c r="VBH61" s="26"/>
      <c r="VBI61" s="26"/>
      <c r="VBJ61" s="26"/>
      <c r="VBK61" s="26"/>
      <c r="VBL61" s="26"/>
      <c r="VBM61" s="26"/>
      <c r="VBN61" s="26"/>
      <c r="VBO61" s="26"/>
      <c r="VBP61" s="26"/>
      <c r="VBQ61" s="26"/>
      <c r="VBR61" s="26"/>
      <c r="VBS61" s="26"/>
      <c r="VBT61" s="26"/>
      <c r="VBU61" s="26"/>
      <c r="VBV61" s="26"/>
      <c r="VBW61" s="26"/>
      <c r="VBX61" s="26"/>
      <c r="VBY61" s="26"/>
      <c r="VBZ61" s="26"/>
      <c r="VCA61" s="26"/>
      <c r="VCB61" s="26"/>
      <c r="VCC61" s="26"/>
      <c r="VCD61" s="26"/>
      <c r="VCE61" s="26"/>
      <c r="VCF61" s="26"/>
      <c r="VCG61" s="26"/>
      <c r="VCH61" s="26"/>
      <c r="VCI61" s="26"/>
      <c r="VCJ61" s="26"/>
      <c r="VCK61" s="26"/>
      <c r="VCL61" s="26"/>
      <c r="VCM61" s="26"/>
      <c r="VCN61" s="26"/>
      <c r="VCO61" s="26"/>
      <c r="VCP61" s="26"/>
      <c r="VCQ61" s="26"/>
      <c r="VCR61" s="26"/>
      <c r="VCS61" s="26"/>
      <c r="VCT61" s="26"/>
      <c r="VCU61" s="26"/>
      <c r="VCV61" s="26"/>
      <c r="VCW61" s="26"/>
      <c r="VCX61" s="26"/>
      <c r="VCY61" s="26"/>
      <c r="VCZ61" s="26"/>
      <c r="VDA61" s="26"/>
      <c r="VDB61" s="26"/>
      <c r="VDC61" s="26"/>
      <c r="VDD61" s="26"/>
      <c r="VDE61" s="26"/>
      <c r="VDF61" s="26"/>
      <c r="VDG61" s="26"/>
      <c r="VDH61" s="26"/>
      <c r="VDI61" s="26"/>
      <c r="VDJ61" s="26"/>
      <c r="VDK61" s="26"/>
      <c r="VDL61" s="26"/>
      <c r="VDM61" s="26"/>
      <c r="VDN61" s="26"/>
      <c r="VDO61" s="26"/>
      <c r="VDP61" s="26"/>
      <c r="VDQ61" s="26"/>
      <c r="VDR61" s="26"/>
      <c r="VDS61" s="26"/>
      <c r="VDT61" s="26"/>
      <c r="VDU61" s="26"/>
      <c r="VDV61" s="26"/>
      <c r="VDW61" s="26"/>
      <c r="VDX61" s="26"/>
      <c r="VDY61" s="26"/>
      <c r="VDZ61" s="26"/>
      <c r="VEA61" s="26"/>
      <c r="VEB61" s="26"/>
      <c r="VEC61" s="26"/>
      <c r="VED61" s="26"/>
      <c r="VEE61" s="26"/>
      <c r="VEF61" s="26"/>
      <c r="VEG61" s="26"/>
      <c r="VEH61" s="26"/>
      <c r="VEI61" s="26"/>
      <c r="VEJ61" s="26"/>
      <c r="VEK61" s="26"/>
      <c r="VEL61" s="26"/>
      <c r="VEM61" s="26"/>
      <c r="VEN61" s="26"/>
      <c r="VEO61" s="26"/>
      <c r="VEP61" s="26"/>
      <c r="VEQ61" s="26"/>
      <c r="VER61" s="26"/>
      <c r="VES61" s="26"/>
      <c r="VET61" s="26"/>
      <c r="VEU61" s="26"/>
      <c r="VEV61" s="26"/>
      <c r="VEW61" s="26"/>
      <c r="VEX61" s="26"/>
      <c r="VEY61" s="26"/>
      <c r="VEZ61" s="26"/>
      <c r="VFA61" s="26"/>
      <c r="VFB61" s="26"/>
      <c r="VFC61" s="26"/>
      <c r="VFD61" s="26"/>
      <c r="VFE61" s="26"/>
      <c r="VFF61" s="26"/>
      <c r="VFG61" s="26"/>
      <c r="VFH61" s="26"/>
      <c r="VFI61" s="26"/>
      <c r="VFJ61" s="26"/>
      <c r="VFK61" s="26"/>
      <c r="VFL61" s="26"/>
      <c r="VFM61" s="26"/>
      <c r="VFN61" s="26"/>
      <c r="VFO61" s="26"/>
      <c r="VFP61" s="26"/>
      <c r="VFQ61" s="26"/>
      <c r="VFR61" s="26"/>
      <c r="VFS61" s="26"/>
      <c r="VFT61" s="26"/>
      <c r="VFU61" s="26"/>
      <c r="VFV61" s="26"/>
      <c r="VFW61" s="26"/>
      <c r="VFX61" s="26"/>
      <c r="VFY61" s="26"/>
      <c r="VFZ61" s="26"/>
      <c r="VGA61" s="26"/>
      <c r="VGB61" s="26"/>
      <c r="VGC61" s="26"/>
      <c r="VGD61" s="26"/>
      <c r="VGE61" s="26"/>
      <c r="VGF61" s="26"/>
      <c r="VGG61" s="26"/>
      <c r="VGH61" s="26"/>
      <c r="VGI61" s="26"/>
      <c r="VGJ61" s="26"/>
      <c r="VGK61" s="26"/>
      <c r="VGL61" s="26"/>
      <c r="VGM61" s="26"/>
      <c r="VGN61" s="26"/>
      <c r="VGO61" s="26"/>
      <c r="VGP61" s="26"/>
      <c r="VGQ61" s="26"/>
      <c r="VGR61" s="26"/>
      <c r="VGS61" s="26"/>
      <c r="VGT61" s="26"/>
      <c r="VGU61" s="26"/>
      <c r="VGV61" s="26"/>
      <c r="VGW61" s="26"/>
      <c r="VGX61" s="26"/>
      <c r="VGY61" s="26"/>
      <c r="VGZ61" s="26"/>
      <c r="VHA61" s="26"/>
      <c r="VHB61" s="26"/>
      <c r="VHC61" s="26"/>
      <c r="VHD61" s="26"/>
      <c r="VHE61" s="26"/>
      <c r="VHF61" s="26"/>
      <c r="VHG61" s="26"/>
      <c r="VHH61" s="26"/>
      <c r="VHI61" s="26"/>
      <c r="VHJ61" s="26"/>
      <c r="VHK61" s="26"/>
      <c r="VHL61" s="26"/>
      <c r="VHM61" s="26"/>
      <c r="VHN61" s="26"/>
      <c r="VHO61" s="26"/>
      <c r="VHP61" s="26"/>
      <c r="VHQ61" s="26"/>
      <c r="VHR61" s="26"/>
      <c r="VHS61" s="26"/>
      <c r="VHT61" s="26"/>
      <c r="VHU61" s="26"/>
      <c r="VHV61" s="26"/>
      <c r="VHW61" s="26"/>
      <c r="VHX61" s="26"/>
      <c r="VHY61" s="26"/>
      <c r="VHZ61" s="26"/>
      <c r="VIA61" s="26"/>
      <c r="VIB61" s="26"/>
      <c r="VIC61" s="26"/>
      <c r="VID61" s="26"/>
      <c r="VIE61" s="26"/>
      <c r="VIF61" s="26"/>
      <c r="VIG61" s="26"/>
      <c r="VIH61" s="26"/>
      <c r="VII61" s="26"/>
      <c r="VIJ61" s="26"/>
      <c r="VIK61" s="26"/>
      <c r="VIL61" s="26"/>
      <c r="VIM61" s="26"/>
      <c r="VIN61" s="26"/>
      <c r="VIO61" s="26"/>
      <c r="VIP61" s="26"/>
      <c r="VIQ61" s="26"/>
      <c r="VIR61" s="26"/>
      <c r="VIS61" s="26"/>
      <c r="VIT61" s="26"/>
      <c r="VIU61" s="26"/>
      <c r="VIV61" s="26"/>
      <c r="VIW61" s="26"/>
      <c r="VIX61" s="26"/>
      <c r="VIY61" s="26"/>
      <c r="VIZ61" s="26"/>
      <c r="VJA61" s="26"/>
      <c r="VJB61" s="26"/>
      <c r="VJC61" s="26"/>
      <c r="VJD61" s="26"/>
      <c r="VJE61" s="26"/>
      <c r="VJF61" s="26"/>
      <c r="VJG61" s="26"/>
      <c r="VJH61" s="26"/>
      <c r="VJI61" s="26"/>
      <c r="VJJ61" s="26"/>
      <c r="VJK61" s="26"/>
      <c r="VJL61" s="26"/>
      <c r="VJM61" s="26"/>
      <c r="VJN61" s="26"/>
      <c r="VJO61" s="26"/>
      <c r="VJP61" s="26"/>
      <c r="VJQ61" s="26"/>
      <c r="VJR61" s="26"/>
      <c r="VJS61" s="26"/>
      <c r="VJT61" s="26"/>
      <c r="VJU61" s="26"/>
      <c r="VJV61" s="26"/>
      <c r="VJW61" s="26"/>
      <c r="VJX61" s="26"/>
      <c r="VJY61" s="26"/>
      <c r="VJZ61" s="26"/>
      <c r="VKA61" s="26"/>
      <c r="VKB61" s="26"/>
      <c r="VKC61" s="26"/>
      <c r="VKD61" s="26"/>
      <c r="VKE61" s="26"/>
      <c r="VKF61" s="26"/>
      <c r="VKG61" s="26"/>
      <c r="VKH61" s="26"/>
      <c r="VKI61" s="26"/>
      <c r="VKJ61" s="26"/>
      <c r="VKK61" s="26"/>
      <c r="VKL61" s="26"/>
      <c r="VKM61" s="26"/>
      <c r="VKN61" s="26"/>
      <c r="VKO61" s="26"/>
      <c r="VKP61" s="26"/>
      <c r="VKQ61" s="26"/>
      <c r="VKR61" s="26"/>
      <c r="VKS61" s="26"/>
      <c r="VKT61" s="26"/>
      <c r="VKU61" s="26"/>
      <c r="VKV61" s="26"/>
      <c r="VKW61" s="26"/>
      <c r="VKX61" s="26"/>
      <c r="VKY61" s="26"/>
      <c r="VKZ61" s="26"/>
      <c r="VLA61" s="26"/>
      <c r="VLB61" s="26"/>
      <c r="VLC61" s="26"/>
      <c r="VLD61" s="26"/>
      <c r="VLE61" s="26"/>
      <c r="VLF61" s="26"/>
      <c r="VLG61" s="26"/>
      <c r="VLH61" s="26"/>
      <c r="VLI61" s="26"/>
      <c r="VLJ61" s="26"/>
      <c r="VLK61" s="26"/>
      <c r="VLL61" s="26"/>
      <c r="VLM61" s="26"/>
      <c r="VLN61" s="26"/>
      <c r="VLO61" s="26"/>
      <c r="VLP61" s="26"/>
      <c r="VLQ61" s="26"/>
      <c r="VLR61" s="26"/>
      <c r="VLS61" s="26"/>
      <c r="VLT61" s="26"/>
      <c r="VLU61" s="26"/>
      <c r="VLV61" s="26"/>
      <c r="VLW61" s="26"/>
      <c r="VLX61" s="26"/>
      <c r="VLY61" s="26"/>
      <c r="VLZ61" s="26"/>
      <c r="VMA61" s="26"/>
      <c r="VMB61" s="26"/>
      <c r="VMC61" s="26"/>
      <c r="VMD61" s="26"/>
      <c r="VME61" s="26"/>
      <c r="VMF61" s="26"/>
      <c r="VMG61" s="26"/>
      <c r="VMH61" s="26"/>
      <c r="VMI61" s="26"/>
      <c r="VMJ61" s="26"/>
      <c r="VMK61" s="26"/>
      <c r="VML61" s="26"/>
      <c r="VMM61" s="26"/>
      <c r="VMN61" s="26"/>
      <c r="VMO61" s="26"/>
      <c r="VMP61" s="26"/>
      <c r="VMQ61" s="26"/>
      <c r="VMR61" s="26"/>
      <c r="VMS61" s="26"/>
      <c r="VMT61" s="26"/>
      <c r="VMU61" s="26"/>
      <c r="VMV61" s="26"/>
      <c r="VMW61" s="26"/>
      <c r="VMX61" s="26"/>
      <c r="VMY61" s="26"/>
      <c r="VMZ61" s="26"/>
      <c r="VNA61" s="26"/>
      <c r="VNB61" s="26"/>
      <c r="VNC61" s="26"/>
      <c r="VND61" s="26"/>
      <c r="VNE61" s="26"/>
      <c r="VNF61" s="26"/>
      <c r="VNG61" s="26"/>
      <c r="VNH61" s="26"/>
      <c r="VNI61" s="26"/>
      <c r="VNJ61" s="26"/>
      <c r="VNK61" s="26"/>
      <c r="VNL61" s="26"/>
      <c r="VNM61" s="26"/>
      <c r="VNN61" s="26"/>
      <c r="VNO61" s="26"/>
      <c r="VNP61" s="26"/>
      <c r="VNQ61" s="26"/>
      <c r="VNR61" s="26"/>
      <c r="VNS61" s="26"/>
      <c r="VNT61" s="26"/>
      <c r="VNU61" s="26"/>
      <c r="VNV61" s="26"/>
      <c r="VNW61" s="26"/>
      <c r="VNX61" s="26"/>
      <c r="VNY61" s="26"/>
      <c r="VNZ61" s="26"/>
      <c r="VOA61" s="26"/>
      <c r="VOB61" s="26"/>
      <c r="VOC61" s="26"/>
      <c r="VOD61" s="26"/>
      <c r="VOE61" s="26"/>
      <c r="VOF61" s="26"/>
      <c r="VOG61" s="26"/>
      <c r="VOH61" s="26"/>
      <c r="VOI61" s="26"/>
      <c r="VOJ61" s="26"/>
      <c r="VOK61" s="26"/>
      <c r="VOL61" s="26"/>
      <c r="VOM61" s="26"/>
      <c r="VON61" s="26"/>
      <c r="VOO61" s="26"/>
      <c r="VOP61" s="26"/>
      <c r="VOQ61" s="26"/>
      <c r="VOR61" s="26"/>
      <c r="VOS61" s="26"/>
      <c r="VOT61" s="26"/>
      <c r="VOU61" s="26"/>
      <c r="VOV61" s="26"/>
      <c r="VOW61" s="26"/>
      <c r="VOX61" s="26"/>
      <c r="VOY61" s="26"/>
      <c r="VOZ61" s="26"/>
      <c r="VPA61" s="26"/>
      <c r="VPB61" s="26"/>
      <c r="VPC61" s="26"/>
      <c r="VPD61" s="26"/>
      <c r="VPE61" s="26"/>
      <c r="VPF61" s="26"/>
      <c r="VPG61" s="26"/>
      <c r="VPH61" s="26"/>
      <c r="VPI61" s="26"/>
      <c r="VPJ61" s="26"/>
      <c r="VPK61" s="26"/>
      <c r="VPL61" s="26"/>
      <c r="VPM61" s="26"/>
      <c r="VPN61" s="26"/>
      <c r="VPO61" s="26"/>
      <c r="VPP61" s="26"/>
      <c r="VPQ61" s="26"/>
      <c r="VPR61" s="26"/>
      <c r="VPS61" s="26"/>
      <c r="VPT61" s="26"/>
      <c r="VPU61" s="26"/>
      <c r="VPV61" s="26"/>
      <c r="VPW61" s="26"/>
      <c r="VPX61" s="26"/>
      <c r="VPY61" s="26"/>
      <c r="VPZ61" s="26"/>
      <c r="VQA61" s="26"/>
      <c r="VQB61" s="26"/>
      <c r="VQC61" s="26"/>
      <c r="VQD61" s="26"/>
      <c r="VQE61" s="26"/>
      <c r="VQF61" s="26"/>
      <c r="VQG61" s="26"/>
      <c r="VQH61" s="26"/>
      <c r="VQI61" s="26"/>
      <c r="VQJ61" s="26"/>
      <c r="VQK61" s="26"/>
      <c r="VQL61" s="26"/>
      <c r="VQM61" s="26"/>
      <c r="VQN61" s="26"/>
      <c r="VQO61" s="26"/>
      <c r="VQP61" s="26"/>
      <c r="VQQ61" s="26"/>
      <c r="VQR61" s="26"/>
      <c r="VQS61" s="26"/>
      <c r="VQT61" s="26"/>
      <c r="VQU61" s="26"/>
      <c r="VQV61" s="26"/>
      <c r="VQW61" s="26"/>
      <c r="VQX61" s="26"/>
      <c r="VQY61" s="26"/>
      <c r="VQZ61" s="26"/>
      <c r="VRA61" s="26"/>
      <c r="VRB61" s="26"/>
      <c r="VRC61" s="26"/>
      <c r="VRD61" s="26"/>
      <c r="VRE61" s="26"/>
      <c r="VRF61" s="26"/>
      <c r="VRG61" s="26"/>
      <c r="VRH61" s="26"/>
      <c r="VRI61" s="26"/>
      <c r="VRJ61" s="26"/>
      <c r="VRK61" s="26"/>
      <c r="VRL61" s="26"/>
      <c r="VRM61" s="26"/>
      <c r="VRN61" s="26"/>
      <c r="VRO61" s="26"/>
      <c r="VRP61" s="26"/>
      <c r="VRQ61" s="26"/>
      <c r="VRR61" s="26"/>
      <c r="VRS61" s="26"/>
      <c r="VRT61" s="26"/>
      <c r="VRU61" s="26"/>
      <c r="VRV61" s="26"/>
      <c r="VRW61" s="26"/>
      <c r="VRX61" s="26"/>
      <c r="VRY61" s="26"/>
      <c r="VRZ61" s="26"/>
      <c r="VSA61" s="26"/>
      <c r="VSB61" s="26"/>
      <c r="VSC61" s="26"/>
      <c r="VSD61" s="26"/>
      <c r="VSE61" s="26"/>
      <c r="VSF61" s="26"/>
      <c r="VSG61" s="26"/>
      <c r="VSH61" s="26"/>
      <c r="VSI61" s="26"/>
      <c r="VSJ61" s="26"/>
      <c r="VSK61" s="26"/>
      <c r="VSL61" s="26"/>
      <c r="VSM61" s="26"/>
      <c r="VSN61" s="26"/>
      <c r="VSO61" s="26"/>
      <c r="VSP61" s="26"/>
      <c r="VSQ61" s="26"/>
      <c r="VSR61" s="26"/>
      <c r="VSS61" s="26"/>
      <c r="VST61" s="26"/>
      <c r="VSU61" s="26"/>
      <c r="VSV61" s="26"/>
      <c r="VSW61" s="26"/>
      <c r="VSX61" s="26"/>
      <c r="VSY61" s="26"/>
      <c r="VSZ61" s="26"/>
      <c r="VTA61" s="26"/>
      <c r="VTB61" s="26"/>
      <c r="VTC61" s="26"/>
      <c r="VTD61" s="26"/>
      <c r="VTE61" s="26"/>
      <c r="VTF61" s="26"/>
      <c r="VTG61" s="26"/>
      <c r="VTH61" s="26"/>
      <c r="VTI61" s="26"/>
      <c r="VTJ61" s="26"/>
      <c r="VTK61" s="26"/>
      <c r="VTL61" s="26"/>
      <c r="VTM61" s="26"/>
      <c r="VTN61" s="26"/>
      <c r="VTO61" s="26"/>
      <c r="VTP61" s="26"/>
      <c r="VTQ61" s="26"/>
      <c r="VTR61" s="26"/>
      <c r="VTS61" s="26"/>
      <c r="VTT61" s="26"/>
      <c r="VTU61" s="26"/>
      <c r="VTV61" s="26"/>
      <c r="VTW61" s="26"/>
      <c r="VTX61" s="26"/>
      <c r="VTY61" s="26"/>
      <c r="VTZ61" s="26"/>
      <c r="VUA61" s="26"/>
      <c r="VUB61" s="26"/>
      <c r="VUC61" s="26"/>
      <c r="VUD61" s="26"/>
      <c r="VUE61" s="26"/>
      <c r="VUF61" s="26"/>
      <c r="VUG61" s="26"/>
      <c r="VUH61" s="26"/>
      <c r="VUI61" s="26"/>
      <c r="VUJ61" s="26"/>
      <c r="VUK61" s="26"/>
      <c r="VUL61" s="26"/>
      <c r="VUM61" s="26"/>
      <c r="VUN61" s="26"/>
      <c r="VUO61" s="26"/>
      <c r="VUP61" s="26"/>
      <c r="VUQ61" s="26"/>
      <c r="VUR61" s="26"/>
      <c r="VUS61" s="26"/>
      <c r="VUT61" s="26"/>
      <c r="VUU61" s="26"/>
      <c r="VUV61" s="26"/>
      <c r="VUW61" s="26"/>
      <c r="VUX61" s="26"/>
      <c r="VUY61" s="26"/>
      <c r="VUZ61" s="26"/>
      <c r="VVA61" s="26"/>
      <c r="VVB61" s="26"/>
      <c r="VVC61" s="26"/>
      <c r="VVD61" s="26"/>
      <c r="VVE61" s="26"/>
      <c r="VVF61" s="26"/>
      <c r="VVG61" s="26"/>
      <c r="VVH61" s="26"/>
      <c r="VVI61" s="26"/>
      <c r="VVJ61" s="26"/>
      <c r="VVK61" s="26"/>
      <c r="VVL61" s="26"/>
      <c r="VVM61" s="26"/>
      <c r="VVN61" s="26"/>
      <c r="VVO61" s="26"/>
      <c r="VVP61" s="26"/>
      <c r="VVQ61" s="26"/>
      <c r="VVR61" s="26"/>
      <c r="VVS61" s="26"/>
      <c r="VVT61" s="26"/>
      <c r="VVU61" s="26"/>
      <c r="VVV61" s="26"/>
      <c r="VVW61" s="26"/>
      <c r="VVX61" s="26"/>
      <c r="VVY61" s="26"/>
      <c r="VVZ61" s="26"/>
      <c r="VWA61" s="26"/>
      <c r="VWB61" s="26"/>
      <c r="VWC61" s="26"/>
      <c r="VWD61" s="26"/>
      <c r="VWE61" s="26"/>
      <c r="VWF61" s="26"/>
      <c r="VWG61" s="26"/>
      <c r="VWH61" s="26"/>
      <c r="VWI61" s="26"/>
      <c r="VWJ61" s="26"/>
      <c r="VWK61" s="26"/>
      <c r="VWL61" s="26"/>
      <c r="VWM61" s="26"/>
      <c r="VWN61" s="26"/>
      <c r="VWO61" s="26"/>
      <c r="VWP61" s="26"/>
      <c r="VWQ61" s="26"/>
      <c r="VWR61" s="26"/>
      <c r="VWS61" s="26"/>
      <c r="VWT61" s="26"/>
      <c r="VWU61" s="26"/>
      <c r="VWV61" s="26"/>
      <c r="VWW61" s="26"/>
      <c r="VWX61" s="26"/>
      <c r="VWY61" s="26"/>
      <c r="VWZ61" s="26"/>
      <c r="VXA61" s="26"/>
      <c r="VXB61" s="26"/>
      <c r="VXC61" s="26"/>
      <c r="VXD61" s="26"/>
      <c r="VXE61" s="26"/>
      <c r="VXF61" s="26"/>
      <c r="VXG61" s="26"/>
      <c r="VXH61" s="26"/>
      <c r="VXI61" s="26"/>
      <c r="VXJ61" s="26"/>
      <c r="VXK61" s="26"/>
      <c r="VXL61" s="26"/>
      <c r="VXM61" s="26"/>
      <c r="VXN61" s="26"/>
      <c r="VXO61" s="26"/>
      <c r="VXP61" s="26"/>
      <c r="VXQ61" s="26"/>
      <c r="VXR61" s="26"/>
      <c r="VXS61" s="26"/>
      <c r="VXT61" s="26"/>
      <c r="VXU61" s="26"/>
      <c r="VXV61" s="26"/>
      <c r="VXW61" s="26"/>
      <c r="VXX61" s="26"/>
      <c r="VXY61" s="26"/>
      <c r="VXZ61" s="26"/>
      <c r="VYA61" s="26"/>
      <c r="VYB61" s="26"/>
      <c r="VYC61" s="26"/>
      <c r="VYD61" s="26"/>
      <c r="VYE61" s="26"/>
      <c r="VYF61" s="26"/>
      <c r="VYG61" s="26"/>
      <c r="VYH61" s="26"/>
      <c r="VYI61" s="26"/>
      <c r="VYJ61" s="26"/>
      <c r="VYK61" s="26"/>
      <c r="VYL61" s="26"/>
      <c r="VYM61" s="26"/>
      <c r="VYN61" s="26"/>
      <c r="VYO61" s="26"/>
      <c r="VYP61" s="26"/>
      <c r="VYQ61" s="26"/>
      <c r="VYR61" s="26"/>
      <c r="VYS61" s="26"/>
      <c r="VYT61" s="26"/>
      <c r="VYU61" s="26"/>
      <c r="VYV61" s="26"/>
      <c r="VYW61" s="26"/>
      <c r="VYX61" s="26"/>
      <c r="VYY61" s="26"/>
      <c r="VYZ61" s="26"/>
      <c r="VZA61" s="26"/>
      <c r="VZB61" s="26"/>
      <c r="VZC61" s="26"/>
      <c r="VZD61" s="26"/>
      <c r="VZE61" s="26"/>
      <c r="VZF61" s="26"/>
      <c r="VZG61" s="26"/>
      <c r="VZH61" s="26"/>
      <c r="VZI61" s="26"/>
      <c r="VZJ61" s="26"/>
      <c r="VZK61" s="26"/>
      <c r="VZL61" s="26"/>
      <c r="VZM61" s="26"/>
      <c r="VZN61" s="26"/>
      <c r="VZO61" s="26"/>
      <c r="VZP61" s="26"/>
      <c r="VZQ61" s="26"/>
      <c r="VZR61" s="26"/>
      <c r="VZS61" s="26"/>
      <c r="VZT61" s="26"/>
      <c r="VZU61" s="26"/>
      <c r="VZV61" s="26"/>
      <c r="VZW61" s="26"/>
      <c r="VZX61" s="26"/>
      <c r="VZY61" s="26"/>
      <c r="VZZ61" s="26"/>
      <c r="WAA61" s="26"/>
      <c r="WAB61" s="26"/>
      <c r="WAC61" s="26"/>
      <c r="WAD61" s="26"/>
      <c r="WAE61" s="26"/>
      <c r="WAF61" s="26"/>
      <c r="WAG61" s="26"/>
      <c r="WAH61" s="26"/>
      <c r="WAI61" s="26"/>
      <c r="WAJ61" s="26"/>
      <c r="WAK61" s="26"/>
      <c r="WAL61" s="26"/>
      <c r="WAM61" s="26"/>
      <c r="WAN61" s="26"/>
      <c r="WAO61" s="26"/>
      <c r="WAP61" s="26"/>
      <c r="WAQ61" s="26"/>
      <c r="WAR61" s="26"/>
      <c r="WAS61" s="26"/>
      <c r="WAT61" s="26"/>
      <c r="WAU61" s="26"/>
      <c r="WAV61" s="26"/>
      <c r="WAW61" s="26"/>
      <c r="WAX61" s="26"/>
      <c r="WAY61" s="26"/>
      <c r="WAZ61" s="26"/>
      <c r="WBA61" s="26"/>
      <c r="WBB61" s="26"/>
      <c r="WBC61" s="26"/>
      <c r="WBD61" s="26"/>
      <c r="WBE61" s="26"/>
      <c r="WBF61" s="26"/>
      <c r="WBG61" s="26"/>
      <c r="WBH61" s="26"/>
      <c r="WBI61" s="26"/>
      <c r="WBJ61" s="26"/>
      <c r="WBK61" s="26"/>
      <c r="WBL61" s="26"/>
      <c r="WBM61" s="26"/>
      <c r="WBN61" s="26"/>
      <c r="WBO61" s="26"/>
      <c r="WBP61" s="26"/>
      <c r="WBQ61" s="26"/>
      <c r="WBR61" s="26"/>
      <c r="WBS61" s="26"/>
      <c r="WBT61" s="26"/>
      <c r="WBU61" s="26"/>
      <c r="WBV61" s="26"/>
      <c r="WBW61" s="26"/>
      <c r="WBX61" s="26"/>
      <c r="WBY61" s="26"/>
      <c r="WBZ61" s="26"/>
      <c r="WCA61" s="26"/>
      <c r="WCB61" s="26"/>
      <c r="WCC61" s="26"/>
      <c r="WCD61" s="26"/>
      <c r="WCE61" s="26"/>
      <c r="WCF61" s="26"/>
      <c r="WCG61" s="26"/>
      <c r="WCH61" s="26"/>
      <c r="WCI61" s="26"/>
      <c r="WCJ61" s="26"/>
      <c r="WCK61" s="26"/>
      <c r="WCL61" s="26"/>
      <c r="WCM61" s="26"/>
      <c r="WCN61" s="26"/>
      <c r="WCO61" s="26"/>
      <c r="WCP61" s="26"/>
      <c r="WCQ61" s="26"/>
      <c r="WCR61" s="26"/>
      <c r="WCS61" s="26"/>
      <c r="WCT61" s="26"/>
      <c r="WCU61" s="26"/>
      <c r="WCV61" s="26"/>
      <c r="WCW61" s="26"/>
      <c r="WCX61" s="26"/>
      <c r="WCY61" s="26"/>
      <c r="WCZ61" s="26"/>
      <c r="WDA61" s="26"/>
      <c r="WDB61" s="26"/>
      <c r="WDC61" s="26"/>
      <c r="WDD61" s="26"/>
      <c r="WDE61" s="26"/>
      <c r="WDF61" s="26"/>
      <c r="WDG61" s="26"/>
      <c r="WDH61" s="26"/>
      <c r="WDI61" s="26"/>
      <c r="WDJ61" s="26"/>
      <c r="WDK61" s="26"/>
      <c r="WDL61" s="26"/>
      <c r="WDM61" s="26"/>
      <c r="WDN61" s="26"/>
      <c r="WDO61" s="26"/>
      <c r="WDP61" s="26"/>
      <c r="WDQ61" s="26"/>
      <c r="WDR61" s="26"/>
      <c r="WDS61" s="26"/>
      <c r="WDT61" s="26"/>
      <c r="WDU61" s="26"/>
      <c r="WDV61" s="26"/>
      <c r="WDW61" s="26"/>
      <c r="WDX61" s="26"/>
      <c r="WDY61" s="26"/>
      <c r="WDZ61" s="26"/>
      <c r="WEA61" s="26"/>
      <c r="WEB61" s="26"/>
      <c r="WEC61" s="26"/>
      <c r="WED61" s="26"/>
      <c r="WEE61" s="26"/>
      <c r="WEF61" s="26"/>
      <c r="WEG61" s="26"/>
      <c r="WEH61" s="26"/>
      <c r="WEI61" s="26"/>
      <c r="WEJ61" s="26"/>
      <c r="WEK61" s="26"/>
      <c r="WEL61" s="26"/>
      <c r="WEM61" s="26"/>
      <c r="WEN61" s="26"/>
      <c r="WEO61" s="26"/>
      <c r="WEP61" s="26"/>
      <c r="WEQ61" s="26"/>
      <c r="WER61" s="26"/>
      <c r="WES61" s="26"/>
      <c r="WET61" s="26"/>
      <c r="WEU61" s="26"/>
      <c r="WEV61" s="26"/>
      <c r="WEW61" s="26"/>
      <c r="WEX61" s="26"/>
      <c r="WEY61" s="26"/>
      <c r="WEZ61" s="26"/>
      <c r="WFA61" s="26"/>
      <c r="WFB61" s="26"/>
      <c r="WFC61" s="26"/>
      <c r="WFD61" s="26"/>
      <c r="WFE61" s="26"/>
      <c r="WFF61" s="26"/>
      <c r="WFG61" s="26"/>
      <c r="WFH61" s="26"/>
      <c r="WFI61" s="26"/>
      <c r="WFJ61" s="26"/>
      <c r="WFK61" s="26"/>
      <c r="WFL61" s="26"/>
      <c r="WFM61" s="26"/>
      <c r="WFN61" s="26"/>
      <c r="WFO61" s="26"/>
      <c r="WFP61" s="26"/>
      <c r="WFQ61" s="26"/>
      <c r="WFR61" s="26"/>
      <c r="WFS61" s="26"/>
      <c r="WFT61" s="26"/>
      <c r="WFU61" s="26"/>
      <c r="WFV61" s="26"/>
      <c r="WFW61" s="26"/>
      <c r="WFX61" s="26"/>
      <c r="WFY61" s="26"/>
      <c r="WFZ61" s="26"/>
      <c r="WGA61" s="26"/>
      <c r="WGB61" s="26"/>
      <c r="WGC61" s="26"/>
      <c r="WGD61" s="26"/>
      <c r="WGE61" s="26"/>
      <c r="WGF61" s="26"/>
      <c r="WGG61" s="26"/>
      <c r="WGH61" s="26"/>
      <c r="WGI61" s="26"/>
      <c r="WGJ61" s="26"/>
      <c r="WGK61" s="26"/>
      <c r="WGL61" s="26"/>
      <c r="WGM61" s="26"/>
      <c r="WGN61" s="26"/>
      <c r="WGO61" s="26"/>
      <c r="WGP61" s="26"/>
      <c r="WGQ61" s="26"/>
      <c r="WGR61" s="26"/>
      <c r="WGS61" s="26"/>
      <c r="WGT61" s="26"/>
      <c r="WGU61" s="26"/>
      <c r="WGV61" s="26"/>
      <c r="WGW61" s="26"/>
      <c r="WGX61" s="26"/>
      <c r="WGY61" s="26"/>
      <c r="WGZ61" s="26"/>
      <c r="WHA61" s="26"/>
      <c r="WHB61" s="26"/>
      <c r="WHC61" s="26"/>
      <c r="WHD61" s="26"/>
      <c r="WHE61" s="26"/>
      <c r="WHF61" s="26"/>
      <c r="WHG61" s="26"/>
      <c r="WHH61" s="26"/>
      <c r="WHI61" s="26"/>
      <c r="WHJ61" s="26"/>
      <c r="WHK61" s="26"/>
      <c r="WHL61" s="26"/>
      <c r="WHM61" s="26"/>
      <c r="WHN61" s="26"/>
      <c r="WHO61" s="26"/>
      <c r="WHP61" s="26"/>
      <c r="WHQ61" s="26"/>
      <c r="WHR61" s="26"/>
      <c r="WHS61" s="26"/>
      <c r="WHT61" s="26"/>
      <c r="WHU61" s="26"/>
      <c r="WHV61" s="26"/>
      <c r="WHW61" s="26"/>
      <c r="WHX61" s="26"/>
      <c r="WHY61" s="26"/>
      <c r="WHZ61" s="26"/>
      <c r="WIA61" s="26"/>
      <c r="WIB61" s="26"/>
      <c r="WIC61" s="26"/>
      <c r="WID61" s="26"/>
      <c r="WIE61" s="26"/>
      <c r="WIF61" s="26"/>
      <c r="WIG61" s="26"/>
      <c r="WIH61" s="26"/>
      <c r="WII61" s="26"/>
      <c r="WIJ61" s="26"/>
      <c r="WIK61" s="26"/>
      <c r="WIL61" s="26"/>
      <c r="WIM61" s="26"/>
      <c r="WIN61" s="26"/>
      <c r="WIO61" s="26"/>
      <c r="WIP61" s="26"/>
      <c r="WIQ61" s="26"/>
      <c r="WIR61" s="26"/>
      <c r="WIS61" s="26"/>
      <c r="WIT61" s="26"/>
      <c r="WIU61" s="26"/>
      <c r="WIV61" s="26"/>
      <c r="WIW61" s="26"/>
      <c r="WIX61" s="26"/>
      <c r="WIY61" s="26"/>
      <c r="WIZ61" s="26"/>
      <c r="WJA61" s="26"/>
      <c r="WJB61" s="26"/>
      <c r="WJC61" s="26"/>
      <c r="WJD61" s="26"/>
      <c r="WJE61" s="26"/>
      <c r="WJF61" s="26"/>
      <c r="WJG61" s="26"/>
      <c r="WJH61" s="26"/>
      <c r="WJI61" s="26"/>
      <c r="WJJ61" s="26"/>
      <c r="WJK61" s="26"/>
      <c r="WJL61" s="26"/>
      <c r="WJM61" s="26"/>
      <c r="WJN61" s="26"/>
      <c r="WJO61" s="26"/>
      <c r="WJP61" s="26"/>
      <c r="WJQ61" s="26"/>
      <c r="WJR61" s="26"/>
      <c r="WJS61" s="26"/>
      <c r="WJT61" s="26"/>
      <c r="WJU61" s="26"/>
      <c r="WJV61" s="26"/>
      <c r="WJW61" s="26"/>
      <c r="WJX61" s="26"/>
      <c r="WJY61" s="26"/>
      <c r="WJZ61" s="26"/>
      <c r="WKA61" s="26"/>
      <c r="WKB61" s="26"/>
      <c r="WKC61" s="26"/>
      <c r="WKD61" s="26"/>
      <c r="WKE61" s="26"/>
      <c r="WKF61" s="26"/>
      <c r="WKG61" s="26"/>
      <c r="WKH61" s="26"/>
      <c r="WKI61" s="26"/>
      <c r="WKJ61" s="26"/>
      <c r="WKK61" s="26"/>
      <c r="WKL61" s="26"/>
      <c r="WKM61" s="26"/>
      <c r="WKN61" s="26"/>
      <c r="WKO61" s="26"/>
      <c r="WKP61" s="26"/>
      <c r="WKQ61" s="26"/>
      <c r="WKR61" s="26"/>
      <c r="WKS61" s="26"/>
      <c r="WKT61" s="26"/>
      <c r="WKU61" s="26"/>
      <c r="WKV61" s="26"/>
      <c r="WKW61" s="26"/>
      <c r="WKX61" s="26"/>
      <c r="WKY61" s="26"/>
      <c r="WKZ61" s="26"/>
      <c r="WLA61" s="26"/>
      <c r="WLB61" s="26"/>
      <c r="WLC61" s="26"/>
      <c r="WLD61" s="26"/>
      <c r="WLE61" s="26"/>
      <c r="WLF61" s="26"/>
      <c r="WLG61" s="26"/>
      <c r="WLH61" s="26"/>
      <c r="WLI61" s="26"/>
      <c r="WLJ61" s="26"/>
      <c r="WLK61" s="26"/>
      <c r="WLL61" s="26"/>
      <c r="WLM61" s="26"/>
      <c r="WLN61" s="26"/>
      <c r="WLO61" s="26"/>
      <c r="WLP61" s="26"/>
      <c r="WLQ61" s="26"/>
      <c r="WLR61" s="26"/>
      <c r="WLS61" s="26"/>
      <c r="WLT61" s="26"/>
      <c r="WLU61" s="26"/>
      <c r="WLV61" s="26"/>
      <c r="WLW61" s="26"/>
      <c r="WLX61" s="26"/>
      <c r="WLY61" s="26"/>
      <c r="WLZ61" s="26"/>
      <c r="WMA61" s="26"/>
      <c r="WMB61" s="26"/>
      <c r="WMC61" s="26"/>
      <c r="WMD61" s="26"/>
      <c r="WME61" s="26"/>
      <c r="WMF61" s="26"/>
      <c r="WMG61" s="26"/>
      <c r="WMH61" s="26"/>
      <c r="WMI61" s="26"/>
      <c r="WMJ61" s="26"/>
      <c r="WMK61" s="26"/>
      <c r="WML61" s="26"/>
      <c r="WMM61" s="26"/>
      <c r="WMN61" s="26"/>
      <c r="WMO61" s="26"/>
      <c r="WMP61" s="26"/>
      <c r="WMQ61" s="26"/>
      <c r="WMR61" s="26"/>
      <c r="WMS61" s="26"/>
      <c r="WMT61" s="26"/>
      <c r="WMU61" s="26"/>
      <c r="WMV61" s="26"/>
      <c r="WMW61" s="26"/>
      <c r="WMX61" s="26"/>
      <c r="WMY61" s="26"/>
      <c r="WMZ61" s="26"/>
      <c r="WNA61" s="26"/>
      <c r="WNB61" s="26"/>
      <c r="WNC61" s="26"/>
      <c r="WND61" s="26"/>
      <c r="WNE61" s="26"/>
      <c r="WNF61" s="26"/>
      <c r="WNG61" s="26"/>
      <c r="WNH61" s="26"/>
      <c r="WNI61" s="26"/>
      <c r="WNJ61" s="26"/>
      <c r="WNK61" s="26"/>
      <c r="WNL61" s="26"/>
      <c r="WNM61" s="26"/>
      <c r="WNN61" s="26"/>
      <c r="WNO61" s="26"/>
      <c r="WNP61" s="26"/>
      <c r="WNQ61" s="26"/>
      <c r="WNR61" s="26"/>
      <c r="WNS61" s="26"/>
      <c r="WNT61" s="26"/>
      <c r="WNU61" s="26"/>
      <c r="WNV61" s="26"/>
      <c r="WNW61" s="26"/>
      <c r="WNX61" s="26"/>
      <c r="WNY61" s="26"/>
      <c r="WNZ61" s="26"/>
      <c r="WOA61" s="26"/>
      <c r="WOB61" s="26"/>
      <c r="WOC61" s="26"/>
      <c r="WOD61" s="26"/>
      <c r="WOE61" s="26"/>
      <c r="WOF61" s="26"/>
      <c r="WOG61" s="26"/>
      <c r="WOH61" s="26"/>
      <c r="WOI61" s="26"/>
      <c r="WOJ61" s="26"/>
      <c r="WOK61" s="26"/>
      <c r="WOL61" s="26"/>
      <c r="WOM61" s="26"/>
      <c r="WON61" s="26"/>
      <c r="WOO61" s="26"/>
      <c r="WOP61" s="26"/>
      <c r="WOQ61" s="26"/>
      <c r="WOR61" s="26"/>
      <c r="WOS61" s="26"/>
      <c r="WOT61" s="26"/>
      <c r="WOU61" s="26"/>
      <c r="WOV61" s="26"/>
      <c r="WOW61" s="26"/>
      <c r="WOX61" s="26"/>
      <c r="WOY61" s="26"/>
      <c r="WOZ61" s="26"/>
      <c r="WPA61" s="26"/>
      <c r="WPB61" s="26"/>
      <c r="WPC61" s="26"/>
      <c r="WPD61" s="26"/>
      <c r="WPE61" s="26"/>
      <c r="WPF61" s="26"/>
      <c r="WPG61" s="26"/>
      <c r="WPH61" s="26"/>
      <c r="WPI61" s="26"/>
      <c r="WPJ61" s="26"/>
      <c r="WPK61" s="26"/>
      <c r="WPL61" s="26"/>
      <c r="WPM61" s="26"/>
      <c r="WPN61" s="26"/>
      <c r="WPO61" s="26"/>
      <c r="WPP61" s="26"/>
      <c r="WPQ61" s="26"/>
      <c r="WPR61" s="26"/>
      <c r="WPS61" s="26"/>
      <c r="WPT61" s="26"/>
      <c r="WPU61" s="26"/>
      <c r="WPV61" s="26"/>
      <c r="WPW61" s="26"/>
      <c r="WPX61" s="26"/>
      <c r="WPY61" s="26"/>
      <c r="WPZ61" s="26"/>
      <c r="WQA61" s="26"/>
      <c r="WQB61" s="26"/>
      <c r="WQC61" s="26"/>
      <c r="WQD61" s="26"/>
      <c r="WQE61" s="26"/>
      <c r="WQF61" s="26"/>
      <c r="WQG61" s="26"/>
      <c r="WQH61" s="26"/>
      <c r="WQI61" s="26"/>
      <c r="WQJ61" s="26"/>
      <c r="WQK61" s="26"/>
      <c r="WQL61" s="26"/>
      <c r="WQM61" s="26"/>
      <c r="WQN61" s="26"/>
      <c r="WQO61" s="26"/>
      <c r="WQP61" s="26"/>
      <c r="WQQ61" s="26"/>
      <c r="WQR61" s="26"/>
      <c r="WQS61" s="26"/>
      <c r="WQT61" s="26"/>
      <c r="WQU61" s="26"/>
      <c r="WQV61" s="26"/>
      <c r="WQW61" s="26"/>
      <c r="WQX61" s="26"/>
      <c r="WQY61" s="26"/>
      <c r="WQZ61" s="26"/>
      <c r="WRA61" s="26"/>
      <c r="WRB61" s="26"/>
      <c r="WRC61" s="26"/>
      <c r="WRD61" s="26"/>
      <c r="WRE61" s="26"/>
      <c r="WRF61" s="26"/>
      <c r="WRG61" s="26"/>
      <c r="WRH61" s="26"/>
      <c r="WRI61" s="26"/>
      <c r="WRJ61" s="26"/>
      <c r="WRK61" s="26"/>
      <c r="WRL61" s="26"/>
      <c r="WRM61" s="26"/>
      <c r="WRN61" s="26"/>
      <c r="WRO61" s="26"/>
      <c r="WRP61" s="26"/>
      <c r="WRQ61" s="26"/>
      <c r="WRR61" s="26"/>
      <c r="WRS61" s="26"/>
      <c r="WRT61" s="26"/>
      <c r="WRU61" s="26"/>
      <c r="WRV61" s="26"/>
      <c r="WRW61" s="26"/>
      <c r="WRX61" s="26"/>
      <c r="WRY61" s="26"/>
      <c r="WRZ61" s="26"/>
      <c r="WSA61" s="26"/>
      <c r="WSB61" s="26"/>
      <c r="WSC61" s="26"/>
      <c r="WSD61" s="26"/>
      <c r="WSE61" s="26"/>
      <c r="WSF61" s="26"/>
      <c r="WSG61" s="26"/>
      <c r="WSH61" s="26"/>
      <c r="WSI61" s="26"/>
      <c r="WSJ61" s="26"/>
      <c r="WSK61" s="26"/>
      <c r="WSL61" s="26"/>
      <c r="WSM61" s="26"/>
      <c r="WSN61" s="26"/>
      <c r="WSO61" s="26"/>
      <c r="WSP61" s="26"/>
      <c r="WSQ61" s="26"/>
      <c r="WSR61" s="26"/>
      <c r="WSS61" s="26"/>
      <c r="WST61" s="26"/>
      <c r="WSU61" s="26"/>
      <c r="WSV61" s="26"/>
      <c r="WSW61" s="26"/>
      <c r="WSX61" s="26"/>
      <c r="WSY61" s="26"/>
      <c r="WSZ61" s="26"/>
      <c r="WTA61" s="26"/>
      <c r="WTB61" s="26"/>
      <c r="WTC61" s="26"/>
      <c r="WTD61" s="26"/>
      <c r="WTE61" s="26"/>
      <c r="WTF61" s="26"/>
      <c r="WTG61" s="26"/>
      <c r="WTH61" s="26"/>
      <c r="WTI61" s="26"/>
      <c r="WTJ61" s="26"/>
      <c r="WTK61" s="26"/>
      <c r="WTL61" s="26"/>
      <c r="WTM61" s="26"/>
      <c r="WTN61" s="26"/>
      <c r="WTO61" s="26"/>
      <c r="WTP61" s="26"/>
      <c r="WTQ61" s="26"/>
      <c r="WTR61" s="26"/>
      <c r="WTS61" s="26"/>
      <c r="WTT61" s="26"/>
      <c r="WTU61" s="26"/>
      <c r="WTV61" s="26"/>
      <c r="WTW61" s="26"/>
      <c r="WTX61" s="26"/>
      <c r="WTY61" s="26"/>
      <c r="WTZ61" s="26"/>
      <c r="WUA61" s="26"/>
      <c r="WUB61" s="26"/>
      <c r="WUC61" s="26"/>
      <c r="WUD61" s="26"/>
      <c r="WUE61" s="26"/>
      <c r="WUF61" s="26"/>
      <c r="WUG61" s="26"/>
      <c r="WUH61" s="26"/>
      <c r="WUI61" s="26"/>
      <c r="WUJ61" s="26"/>
      <c r="WUK61" s="26"/>
      <c r="WUL61" s="26"/>
      <c r="WUM61" s="26"/>
      <c r="WUN61" s="26"/>
      <c r="WUO61" s="26"/>
      <c r="WUP61" s="26"/>
      <c r="WUQ61" s="26"/>
      <c r="WUR61" s="26"/>
      <c r="WUS61" s="26"/>
      <c r="WUT61" s="26"/>
      <c r="WUU61" s="26"/>
      <c r="WUV61" s="26"/>
      <c r="WUW61" s="26"/>
      <c r="WUX61" s="26"/>
      <c r="WUY61" s="26"/>
      <c r="WUZ61" s="26"/>
      <c r="WVA61" s="26"/>
      <c r="WVB61" s="26"/>
      <c r="WVC61" s="26"/>
      <c r="WVD61" s="26"/>
      <c r="WVE61" s="26"/>
      <c r="WVF61" s="26"/>
      <c r="WVG61" s="26"/>
      <c r="WVH61" s="26"/>
      <c r="WVI61" s="26"/>
      <c r="WVJ61" s="26"/>
      <c r="WVK61" s="26"/>
      <c r="WVL61" s="26"/>
      <c r="WVM61" s="26"/>
      <c r="WVN61" s="26"/>
      <c r="WVO61" s="26"/>
      <c r="WVP61" s="26"/>
      <c r="WVQ61" s="26"/>
      <c r="WVR61" s="26"/>
      <c r="WVS61" s="26"/>
      <c r="WVT61" s="26"/>
      <c r="WVU61" s="26"/>
      <c r="WVV61" s="26"/>
      <c r="WVW61" s="26"/>
      <c r="WVX61" s="26"/>
      <c r="WVY61" s="26"/>
      <c r="WVZ61" s="26"/>
      <c r="WWA61" s="26"/>
      <c r="WWB61" s="26"/>
      <c r="WWC61" s="26"/>
      <c r="WWD61" s="26"/>
      <c r="WWE61" s="26"/>
      <c r="WWF61" s="26"/>
      <c r="WWG61" s="26"/>
      <c r="WWH61" s="26"/>
      <c r="WWI61" s="26"/>
      <c r="WWJ61" s="26"/>
      <c r="WWK61" s="26"/>
      <c r="WWL61" s="26"/>
      <c r="WWM61" s="26"/>
      <c r="WWN61" s="26"/>
      <c r="WWO61" s="26"/>
      <c r="WWP61" s="26"/>
      <c r="WWQ61" s="26"/>
      <c r="WWR61" s="26"/>
      <c r="WWS61" s="26"/>
      <c r="WWT61" s="26"/>
      <c r="WWU61" s="26"/>
      <c r="WWV61" s="26"/>
      <c r="WWW61" s="26"/>
      <c r="WWX61" s="26"/>
      <c r="WWY61" s="26"/>
      <c r="WWZ61" s="26"/>
      <c r="WXA61" s="26"/>
      <c r="WXB61" s="26"/>
      <c r="WXC61" s="26"/>
      <c r="WXD61" s="26"/>
      <c r="WXE61" s="26"/>
      <c r="WXF61" s="26"/>
      <c r="WXG61" s="26"/>
      <c r="WXH61" s="26"/>
      <c r="WXI61" s="26"/>
      <c r="WXJ61" s="26"/>
      <c r="WXK61" s="26"/>
      <c r="WXL61" s="26"/>
      <c r="WXM61" s="26"/>
      <c r="WXN61" s="26"/>
      <c r="WXO61" s="26"/>
      <c r="WXP61" s="26"/>
      <c r="WXQ61" s="26"/>
      <c r="WXR61" s="26"/>
      <c r="WXS61" s="26"/>
      <c r="WXT61" s="26"/>
      <c r="WXU61" s="26"/>
      <c r="WXV61" s="26"/>
      <c r="WXW61" s="26"/>
      <c r="WXX61" s="26"/>
      <c r="WXY61" s="26"/>
      <c r="WXZ61" s="26"/>
      <c r="WYA61" s="26"/>
      <c r="WYB61" s="26"/>
      <c r="WYC61" s="26"/>
      <c r="WYD61" s="26"/>
      <c r="WYE61" s="26"/>
      <c r="WYF61" s="26"/>
      <c r="WYG61" s="26"/>
      <c r="WYH61" s="26"/>
      <c r="WYI61" s="26"/>
      <c r="WYJ61" s="26"/>
      <c r="WYK61" s="26"/>
      <c r="WYL61" s="26"/>
      <c r="WYM61" s="26"/>
      <c r="WYN61" s="26"/>
      <c r="WYO61" s="26"/>
      <c r="WYP61" s="26"/>
      <c r="WYQ61" s="26"/>
      <c r="WYR61" s="26"/>
      <c r="WYS61" s="26"/>
      <c r="WYT61" s="26"/>
      <c r="WYU61" s="26"/>
      <c r="WYV61" s="26"/>
      <c r="WYW61" s="26"/>
      <c r="WYX61" s="26"/>
      <c r="WYY61" s="26"/>
      <c r="WYZ61" s="26"/>
      <c r="WZA61" s="26"/>
      <c r="WZB61" s="26"/>
      <c r="WZC61" s="26"/>
      <c r="WZD61" s="26"/>
      <c r="WZE61" s="26"/>
      <c r="WZF61" s="26"/>
      <c r="WZG61" s="26"/>
      <c r="WZH61" s="26"/>
      <c r="WZI61" s="26"/>
      <c r="WZJ61" s="26"/>
      <c r="WZK61" s="26"/>
      <c r="WZL61" s="26"/>
      <c r="WZM61" s="26"/>
      <c r="WZN61" s="26"/>
      <c r="WZO61" s="26"/>
      <c r="WZP61" s="26"/>
      <c r="WZQ61" s="26"/>
      <c r="WZR61" s="26"/>
      <c r="WZS61" s="26"/>
      <c r="WZT61" s="26"/>
      <c r="WZU61" s="26"/>
      <c r="WZV61" s="26"/>
      <c r="WZW61" s="26"/>
      <c r="WZX61" s="26"/>
      <c r="WZY61" s="26"/>
      <c r="WZZ61" s="26"/>
      <c r="XAA61" s="26"/>
      <c r="XAB61" s="26"/>
      <c r="XAC61" s="26"/>
      <c r="XAD61" s="26"/>
      <c r="XAE61" s="26"/>
      <c r="XAF61" s="26"/>
      <c r="XAG61" s="26"/>
      <c r="XAH61" s="26"/>
      <c r="XAI61" s="26"/>
      <c r="XAJ61" s="26"/>
      <c r="XAK61" s="26"/>
      <c r="XAL61" s="26"/>
      <c r="XAM61" s="26"/>
      <c r="XAN61" s="26"/>
      <c r="XAO61" s="26"/>
      <c r="XAP61" s="26"/>
      <c r="XAQ61" s="26"/>
      <c r="XAR61" s="26"/>
      <c r="XAS61" s="26"/>
      <c r="XAT61" s="26"/>
      <c r="XAU61" s="26"/>
      <c r="XAV61" s="26"/>
      <c r="XAW61" s="26"/>
      <c r="XAX61" s="26"/>
      <c r="XAY61" s="26"/>
      <c r="XAZ61" s="26"/>
      <c r="XBA61" s="26"/>
      <c r="XBB61" s="26"/>
      <c r="XBC61" s="26"/>
      <c r="XBD61" s="26"/>
      <c r="XBE61" s="26"/>
      <c r="XBF61" s="26"/>
      <c r="XBG61" s="26"/>
      <c r="XBH61" s="26"/>
      <c r="XBI61" s="26"/>
      <c r="XBJ61" s="26"/>
      <c r="XBK61" s="26"/>
      <c r="XBL61" s="26"/>
      <c r="XBM61" s="26"/>
      <c r="XBN61" s="26"/>
      <c r="XBO61" s="26"/>
      <c r="XBP61" s="26"/>
      <c r="XBQ61" s="26"/>
      <c r="XBR61" s="26"/>
      <c r="XBS61" s="26"/>
      <c r="XBT61" s="26"/>
      <c r="XBU61" s="26"/>
      <c r="XBV61" s="26"/>
      <c r="XBW61" s="26"/>
      <c r="XBX61" s="26"/>
      <c r="XBY61" s="26"/>
      <c r="XBZ61" s="26"/>
      <c r="XCA61" s="26"/>
      <c r="XCB61" s="26"/>
      <c r="XCC61" s="26"/>
      <c r="XCD61" s="26"/>
      <c r="XCE61" s="26"/>
      <c r="XCF61" s="26"/>
      <c r="XCG61" s="26"/>
      <c r="XCH61" s="26"/>
      <c r="XCI61" s="26"/>
      <c r="XCJ61" s="26"/>
      <c r="XCK61" s="26"/>
      <c r="XCL61" s="26"/>
      <c r="XCM61" s="26"/>
      <c r="XCN61" s="26"/>
      <c r="XCO61" s="26"/>
      <c r="XCP61" s="26"/>
      <c r="XCQ61" s="26"/>
      <c r="XCR61" s="26"/>
      <c r="XCS61" s="26"/>
      <c r="XCT61" s="26"/>
      <c r="XCU61" s="26"/>
      <c r="XCV61" s="26"/>
      <c r="XCW61" s="26"/>
      <c r="XCX61" s="26"/>
      <c r="XCY61" s="26"/>
      <c r="XCZ61" s="26"/>
      <c r="XDA61" s="26"/>
      <c r="XDB61" s="26"/>
      <c r="XDC61" s="26"/>
      <c r="XDD61" s="26"/>
      <c r="XDE61" s="26"/>
      <c r="XDF61" s="26"/>
      <c r="XDG61" s="26"/>
      <c r="XDH61" s="26"/>
      <c r="XDI61" s="26"/>
      <c r="XDJ61" s="26"/>
      <c r="XDK61" s="26"/>
      <c r="XDL61" s="26"/>
      <c r="XDM61" s="26"/>
      <c r="XDN61" s="26"/>
      <c r="XDO61" s="26"/>
      <c r="XDP61" s="26"/>
      <c r="XDQ61" s="26"/>
      <c r="XDR61" s="26"/>
      <c r="XDS61" s="26"/>
      <c r="XDT61" s="26"/>
      <c r="XDU61" s="26"/>
      <c r="XDV61" s="26"/>
      <c r="XDW61" s="26"/>
      <c r="XDX61" s="26"/>
      <c r="XDY61" s="26"/>
      <c r="XDZ61" s="26"/>
      <c r="XEA61" s="26"/>
      <c r="XEB61" s="26"/>
      <c r="XEC61" s="26"/>
      <c r="XED61" s="26"/>
      <c r="XEE61" s="26"/>
      <c r="XEF61" s="26"/>
      <c r="XEG61" s="26"/>
      <c r="XEH61" s="26"/>
      <c r="XEI61" s="26"/>
      <c r="XEJ61" s="26"/>
      <c r="XEK61" s="26"/>
      <c r="XEL61" s="26"/>
      <c r="XEM61" s="26"/>
      <c r="XEN61" s="26"/>
      <c r="XEO61" s="26"/>
      <c r="XEP61" s="26"/>
      <c r="XEQ61" s="26"/>
      <c r="XER61" s="26"/>
      <c r="XES61" s="26"/>
      <c r="XET61" s="26"/>
      <c r="XEU61" s="26"/>
      <c r="XEV61" s="26"/>
      <c r="XEW61" s="26"/>
      <c r="XEX61" s="26"/>
      <c r="XEY61" s="26"/>
      <c r="XEZ61" s="26"/>
      <c r="XFA61" s="26"/>
      <c r="XFB61" s="26"/>
      <c r="XFC61" s="26"/>
    </row>
    <row r="62" spans="1:16383" s="40" customFormat="1" ht="25.5" hidden="1" customHeight="1">
      <c r="A62" s="26"/>
      <c r="B62" s="37"/>
      <c r="C62" s="26"/>
      <c r="D62" s="38"/>
      <c r="E62" s="38"/>
      <c r="F62" s="39"/>
      <c r="J62" s="37"/>
      <c r="K62" s="37"/>
      <c r="L62" s="62"/>
      <c r="M62" s="64"/>
      <c r="N62" s="42"/>
      <c r="O62" s="43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S62" s="26"/>
      <c r="AMT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NY62" s="26"/>
      <c r="ANZ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E62" s="26"/>
      <c r="APF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K62" s="26"/>
      <c r="AQL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Q62" s="26"/>
      <c r="ARR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C62" s="26"/>
      <c r="AUD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I62" s="26"/>
      <c r="AVJ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O62" s="26"/>
      <c r="AWP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U62" s="26"/>
      <c r="AXV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A62" s="26"/>
      <c r="AZB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G62" s="26"/>
      <c r="BAH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M62" s="26"/>
      <c r="BBN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S62" s="26"/>
      <c r="BCT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DY62" s="26"/>
      <c r="BDZ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E62" s="26"/>
      <c r="BFF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K62" s="26"/>
      <c r="BGL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Q62" s="26"/>
      <c r="BHR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W62" s="26"/>
      <c r="BIX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C62" s="26"/>
      <c r="BKD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I62" s="26"/>
      <c r="BLJ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O62" s="26"/>
      <c r="BMP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U62" s="26"/>
      <c r="BNV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A62" s="26"/>
      <c r="BPB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G62" s="26"/>
      <c r="BQH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M62" s="26"/>
      <c r="BRN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S62" s="26"/>
      <c r="BST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TY62" s="26"/>
      <c r="BTZ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E62" s="26"/>
      <c r="BVF62" s="26"/>
      <c r="BVG62" s="26"/>
      <c r="BVH62" s="26"/>
      <c r="BVI62" s="26"/>
      <c r="BVJ62" s="26"/>
      <c r="BVK62" s="26"/>
      <c r="BVL62" s="26"/>
      <c r="BVM62" s="26"/>
      <c r="BVN62" s="26"/>
      <c r="BVO62" s="26"/>
      <c r="BVP62" s="26"/>
      <c r="BVQ62" s="26"/>
      <c r="BVR62" s="26"/>
      <c r="BVS62" s="26"/>
      <c r="BVT62" s="26"/>
      <c r="BVU62" s="26"/>
      <c r="BVV62" s="26"/>
      <c r="BVW62" s="26"/>
      <c r="BVX62" s="26"/>
      <c r="BVY62" s="26"/>
      <c r="BVZ62" s="26"/>
      <c r="BWA62" s="26"/>
      <c r="BWB62" s="26"/>
      <c r="BWC62" s="26"/>
      <c r="BWD62" s="26"/>
      <c r="BWE62" s="26"/>
      <c r="BWF62" s="26"/>
      <c r="BWG62" s="26"/>
      <c r="BWH62" s="26"/>
      <c r="BWI62" s="26"/>
      <c r="BWJ62" s="26"/>
      <c r="BWK62" s="26"/>
      <c r="BWL62" s="26"/>
      <c r="BWM62" s="26"/>
      <c r="BWN62" s="26"/>
      <c r="BWO62" s="26"/>
      <c r="BWP62" s="26"/>
      <c r="BWQ62" s="26"/>
      <c r="BWR62" s="26"/>
      <c r="BWS62" s="26"/>
      <c r="BWT62" s="26"/>
      <c r="BWU62" s="26"/>
      <c r="BWV62" s="26"/>
      <c r="BWW62" s="26"/>
      <c r="BWX62" s="26"/>
      <c r="BWY62" s="26"/>
      <c r="BWZ62" s="26"/>
      <c r="BXA62" s="26"/>
      <c r="BXB62" s="26"/>
      <c r="BXC62" s="26"/>
      <c r="BXD62" s="26"/>
      <c r="BXE62" s="26"/>
      <c r="BXF62" s="26"/>
      <c r="BXG62" s="26"/>
      <c r="BXH62" s="26"/>
      <c r="BXI62" s="26"/>
      <c r="BXJ62" s="26"/>
      <c r="BXK62" s="26"/>
      <c r="BXL62" s="26"/>
      <c r="BXM62" s="26"/>
      <c r="BXN62" s="26"/>
      <c r="BXO62" s="26"/>
      <c r="BXP62" s="26"/>
      <c r="BXQ62" s="26"/>
      <c r="BXR62" s="26"/>
      <c r="BXS62" s="26"/>
      <c r="BXT62" s="26"/>
      <c r="BXU62" s="26"/>
      <c r="BXV62" s="26"/>
      <c r="BXW62" s="26"/>
      <c r="BXX62" s="26"/>
      <c r="BXY62" s="26"/>
      <c r="BXZ62" s="26"/>
      <c r="BYA62" s="26"/>
      <c r="BYB62" s="26"/>
      <c r="BYC62" s="26"/>
      <c r="BYD62" s="26"/>
      <c r="BYE62" s="26"/>
      <c r="BYF62" s="26"/>
      <c r="BYG62" s="26"/>
      <c r="BYH62" s="26"/>
      <c r="BYI62" s="26"/>
      <c r="BYJ62" s="26"/>
      <c r="BYK62" s="26"/>
      <c r="BYL62" s="26"/>
      <c r="BYM62" s="26"/>
      <c r="BYN62" s="26"/>
      <c r="BYO62" s="26"/>
      <c r="BYP62" s="26"/>
      <c r="BYQ62" s="26"/>
      <c r="BYR62" s="26"/>
      <c r="BYS62" s="26"/>
      <c r="BYT62" s="26"/>
      <c r="BYU62" s="26"/>
      <c r="BYV62" s="26"/>
      <c r="BYW62" s="26"/>
      <c r="BYX62" s="26"/>
      <c r="BYY62" s="26"/>
      <c r="BYZ62" s="26"/>
      <c r="BZA62" s="26"/>
      <c r="BZB62" s="26"/>
      <c r="BZC62" s="26"/>
      <c r="BZD62" s="26"/>
      <c r="BZE62" s="26"/>
      <c r="BZF62" s="26"/>
      <c r="BZG62" s="26"/>
      <c r="BZH62" s="26"/>
      <c r="BZI62" s="26"/>
      <c r="BZJ62" s="26"/>
      <c r="BZK62" s="26"/>
      <c r="BZL62" s="26"/>
      <c r="BZM62" s="26"/>
      <c r="BZN62" s="26"/>
      <c r="BZO62" s="26"/>
      <c r="BZP62" s="26"/>
      <c r="BZQ62" s="26"/>
      <c r="BZR62" s="26"/>
      <c r="BZS62" s="26"/>
      <c r="BZT62" s="26"/>
      <c r="BZU62" s="26"/>
      <c r="BZV62" s="26"/>
      <c r="BZW62" s="26"/>
      <c r="BZX62" s="26"/>
      <c r="BZY62" s="26"/>
      <c r="BZZ62" s="26"/>
      <c r="CAA62" s="26"/>
      <c r="CAB62" s="26"/>
      <c r="CAC62" s="26"/>
      <c r="CAD62" s="26"/>
      <c r="CAE62" s="26"/>
      <c r="CAF62" s="26"/>
      <c r="CAG62" s="26"/>
      <c r="CAH62" s="26"/>
      <c r="CAI62" s="26"/>
      <c r="CAJ62" s="26"/>
      <c r="CAK62" s="26"/>
      <c r="CAL62" s="26"/>
      <c r="CAM62" s="26"/>
      <c r="CAN62" s="26"/>
      <c r="CAO62" s="26"/>
      <c r="CAP62" s="26"/>
      <c r="CAQ62" s="26"/>
      <c r="CAR62" s="26"/>
      <c r="CAS62" s="26"/>
      <c r="CAT62" s="26"/>
      <c r="CAU62" s="26"/>
      <c r="CAV62" s="26"/>
      <c r="CAW62" s="26"/>
      <c r="CAX62" s="26"/>
      <c r="CAY62" s="26"/>
      <c r="CAZ62" s="26"/>
      <c r="CBA62" s="26"/>
      <c r="CBB62" s="26"/>
      <c r="CBC62" s="26"/>
      <c r="CBD62" s="26"/>
      <c r="CBE62" s="26"/>
      <c r="CBF62" s="26"/>
      <c r="CBG62" s="26"/>
      <c r="CBH62" s="26"/>
      <c r="CBI62" s="26"/>
      <c r="CBJ62" s="26"/>
      <c r="CBK62" s="26"/>
      <c r="CBL62" s="26"/>
      <c r="CBM62" s="26"/>
      <c r="CBN62" s="26"/>
      <c r="CBO62" s="26"/>
      <c r="CBP62" s="26"/>
      <c r="CBQ62" s="26"/>
      <c r="CBR62" s="26"/>
      <c r="CBS62" s="26"/>
      <c r="CBT62" s="26"/>
      <c r="CBU62" s="26"/>
      <c r="CBV62" s="26"/>
      <c r="CBW62" s="26"/>
      <c r="CBX62" s="26"/>
      <c r="CBY62" s="26"/>
      <c r="CBZ62" s="26"/>
      <c r="CCA62" s="26"/>
      <c r="CCB62" s="26"/>
      <c r="CCC62" s="26"/>
      <c r="CCD62" s="26"/>
      <c r="CCE62" s="26"/>
      <c r="CCF62" s="26"/>
      <c r="CCG62" s="26"/>
      <c r="CCH62" s="26"/>
      <c r="CCI62" s="26"/>
      <c r="CCJ62" s="26"/>
      <c r="CCK62" s="26"/>
      <c r="CCL62" s="26"/>
      <c r="CCM62" s="26"/>
      <c r="CCN62" s="26"/>
      <c r="CCO62" s="26"/>
      <c r="CCP62" s="26"/>
      <c r="CCQ62" s="26"/>
      <c r="CCR62" s="26"/>
      <c r="CCS62" s="26"/>
      <c r="CCT62" s="26"/>
      <c r="CCU62" s="26"/>
      <c r="CCV62" s="26"/>
      <c r="CCW62" s="26"/>
      <c r="CCX62" s="26"/>
      <c r="CCY62" s="26"/>
      <c r="CCZ62" s="26"/>
      <c r="CDA62" s="26"/>
      <c r="CDB62" s="26"/>
      <c r="CDC62" s="26"/>
      <c r="CDD62" s="26"/>
      <c r="CDE62" s="26"/>
      <c r="CDF62" s="26"/>
      <c r="CDG62" s="26"/>
      <c r="CDH62" s="26"/>
      <c r="CDI62" s="26"/>
      <c r="CDJ62" s="26"/>
      <c r="CDK62" s="26"/>
      <c r="CDL62" s="26"/>
      <c r="CDM62" s="26"/>
      <c r="CDN62" s="26"/>
      <c r="CDO62" s="26"/>
      <c r="CDP62" s="26"/>
      <c r="CDQ62" s="26"/>
      <c r="CDR62" s="26"/>
      <c r="CDS62" s="26"/>
      <c r="CDT62" s="26"/>
      <c r="CDU62" s="26"/>
      <c r="CDV62" s="26"/>
      <c r="CDW62" s="26"/>
      <c r="CDX62" s="26"/>
      <c r="CDY62" s="26"/>
      <c r="CDZ62" s="26"/>
      <c r="CEA62" s="26"/>
      <c r="CEB62" s="26"/>
      <c r="CEC62" s="26"/>
      <c r="CED62" s="26"/>
      <c r="CEE62" s="26"/>
      <c r="CEF62" s="26"/>
      <c r="CEG62" s="26"/>
      <c r="CEH62" s="26"/>
      <c r="CEI62" s="26"/>
      <c r="CEJ62" s="26"/>
      <c r="CEK62" s="26"/>
      <c r="CEL62" s="26"/>
      <c r="CEM62" s="26"/>
      <c r="CEN62" s="26"/>
      <c r="CEO62" s="26"/>
      <c r="CEP62" s="26"/>
      <c r="CEQ62" s="26"/>
      <c r="CER62" s="26"/>
      <c r="CES62" s="26"/>
      <c r="CET62" s="26"/>
      <c r="CEU62" s="26"/>
      <c r="CEV62" s="26"/>
      <c r="CEW62" s="26"/>
      <c r="CEX62" s="26"/>
      <c r="CEY62" s="26"/>
      <c r="CEZ62" s="26"/>
      <c r="CFA62" s="26"/>
      <c r="CFB62" s="26"/>
      <c r="CFC62" s="26"/>
      <c r="CFD62" s="26"/>
      <c r="CFE62" s="26"/>
      <c r="CFF62" s="26"/>
      <c r="CFG62" s="26"/>
      <c r="CFH62" s="26"/>
      <c r="CFI62" s="26"/>
      <c r="CFJ62" s="26"/>
      <c r="CFK62" s="26"/>
      <c r="CFL62" s="26"/>
      <c r="CFM62" s="26"/>
      <c r="CFN62" s="26"/>
      <c r="CFO62" s="26"/>
      <c r="CFP62" s="26"/>
      <c r="CFQ62" s="26"/>
      <c r="CFR62" s="26"/>
      <c r="CFS62" s="26"/>
      <c r="CFT62" s="26"/>
      <c r="CFU62" s="26"/>
      <c r="CFV62" s="26"/>
      <c r="CFW62" s="26"/>
      <c r="CFX62" s="26"/>
      <c r="CFY62" s="26"/>
      <c r="CFZ62" s="26"/>
      <c r="CGA62" s="26"/>
      <c r="CGB62" s="26"/>
      <c r="CGC62" s="26"/>
      <c r="CGD62" s="26"/>
      <c r="CGE62" s="26"/>
      <c r="CGF62" s="26"/>
      <c r="CGG62" s="26"/>
      <c r="CGH62" s="26"/>
      <c r="CGI62" s="26"/>
      <c r="CGJ62" s="26"/>
      <c r="CGK62" s="26"/>
      <c r="CGL62" s="26"/>
      <c r="CGM62" s="26"/>
      <c r="CGN62" s="26"/>
      <c r="CGO62" s="26"/>
      <c r="CGP62" s="26"/>
      <c r="CGQ62" s="26"/>
      <c r="CGR62" s="26"/>
      <c r="CGS62" s="26"/>
      <c r="CGT62" s="26"/>
      <c r="CGU62" s="26"/>
      <c r="CGV62" s="26"/>
      <c r="CGW62" s="26"/>
      <c r="CGX62" s="26"/>
      <c r="CGY62" s="26"/>
      <c r="CGZ62" s="26"/>
      <c r="CHA62" s="26"/>
      <c r="CHB62" s="26"/>
      <c r="CHC62" s="26"/>
      <c r="CHD62" s="26"/>
      <c r="CHE62" s="26"/>
      <c r="CHF62" s="26"/>
      <c r="CHG62" s="26"/>
      <c r="CHH62" s="26"/>
      <c r="CHI62" s="26"/>
      <c r="CHJ62" s="26"/>
      <c r="CHK62" s="26"/>
      <c r="CHL62" s="26"/>
      <c r="CHM62" s="26"/>
      <c r="CHN62" s="26"/>
      <c r="CHO62" s="26"/>
      <c r="CHP62" s="26"/>
      <c r="CHQ62" s="26"/>
      <c r="CHR62" s="26"/>
      <c r="CHS62" s="26"/>
      <c r="CHT62" s="26"/>
      <c r="CHU62" s="26"/>
      <c r="CHV62" s="26"/>
      <c r="CHW62" s="26"/>
      <c r="CHX62" s="26"/>
      <c r="CHY62" s="26"/>
      <c r="CHZ62" s="26"/>
      <c r="CIA62" s="26"/>
      <c r="CIB62" s="26"/>
      <c r="CIC62" s="26"/>
      <c r="CID62" s="26"/>
      <c r="CIE62" s="26"/>
      <c r="CIF62" s="26"/>
      <c r="CIG62" s="26"/>
      <c r="CIH62" s="26"/>
      <c r="CII62" s="26"/>
      <c r="CIJ62" s="26"/>
      <c r="CIK62" s="26"/>
      <c r="CIL62" s="26"/>
      <c r="CIM62" s="26"/>
      <c r="CIN62" s="26"/>
      <c r="CIO62" s="26"/>
      <c r="CIP62" s="26"/>
      <c r="CIQ62" s="26"/>
      <c r="CIR62" s="26"/>
      <c r="CIS62" s="26"/>
      <c r="CIT62" s="26"/>
      <c r="CIU62" s="26"/>
      <c r="CIV62" s="26"/>
      <c r="CIW62" s="26"/>
      <c r="CIX62" s="26"/>
      <c r="CIY62" s="26"/>
      <c r="CIZ62" s="26"/>
      <c r="CJA62" s="26"/>
      <c r="CJB62" s="26"/>
      <c r="CJC62" s="26"/>
      <c r="CJD62" s="26"/>
      <c r="CJE62" s="26"/>
      <c r="CJF62" s="26"/>
      <c r="CJG62" s="26"/>
      <c r="CJH62" s="26"/>
      <c r="CJI62" s="26"/>
      <c r="CJJ62" s="26"/>
      <c r="CJK62" s="26"/>
      <c r="CJL62" s="26"/>
      <c r="CJM62" s="26"/>
      <c r="CJN62" s="26"/>
      <c r="CJO62" s="26"/>
      <c r="CJP62" s="26"/>
      <c r="CJQ62" s="26"/>
      <c r="CJR62" s="26"/>
      <c r="CJS62" s="26"/>
      <c r="CJT62" s="26"/>
      <c r="CJU62" s="26"/>
      <c r="CJV62" s="26"/>
      <c r="CJW62" s="26"/>
      <c r="CJX62" s="26"/>
      <c r="CJY62" s="26"/>
      <c r="CJZ62" s="26"/>
      <c r="CKA62" s="26"/>
      <c r="CKB62" s="26"/>
      <c r="CKC62" s="26"/>
      <c r="CKD62" s="26"/>
      <c r="CKE62" s="26"/>
      <c r="CKF62" s="26"/>
      <c r="CKG62" s="26"/>
      <c r="CKH62" s="26"/>
      <c r="CKI62" s="26"/>
      <c r="CKJ62" s="26"/>
      <c r="CKK62" s="26"/>
      <c r="CKL62" s="26"/>
      <c r="CKM62" s="26"/>
      <c r="CKN62" s="26"/>
      <c r="CKO62" s="26"/>
      <c r="CKP62" s="26"/>
      <c r="CKQ62" s="26"/>
      <c r="CKR62" s="26"/>
      <c r="CKS62" s="26"/>
      <c r="CKT62" s="26"/>
      <c r="CKU62" s="26"/>
      <c r="CKV62" s="26"/>
      <c r="CKW62" s="26"/>
      <c r="CKX62" s="26"/>
      <c r="CKY62" s="26"/>
      <c r="CKZ62" s="26"/>
      <c r="CLA62" s="26"/>
      <c r="CLB62" s="26"/>
      <c r="CLC62" s="26"/>
      <c r="CLD62" s="26"/>
      <c r="CLE62" s="26"/>
      <c r="CLF62" s="26"/>
      <c r="CLG62" s="26"/>
      <c r="CLH62" s="26"/>
      <c r="CLI62" s="26"/>
      <c r="CLJ62" s="26"/>
      <c r="CLK62" s="26"/>
      <c r="CLL62" s="26"/>
      <c r="CLM62" s="26"/>
      <c r="CLN62" s="26"/>
      <c r="CLO62" s="26"/>
      <c r="CLP62" s="26"/>
      <c r="CLQ62" s="26"/>
      <c r="CLR62" s="26"/>
      <c r="CLS62" s="26"/>
      <c r="CLT62" s="26"/>
      <c r="CLU62" s="26"/>
      <c r="CLV62" s="26"/>
      <c r="CLW62" s="26"/>
      <c r="CLX62" s="26"/>
      <c r="CLY62" s="26"/>
      <c r="CLZ62" s="26"/>
      <c r="CMA62" s="26"/>
      <c r="CMB62" s="26"/>
      <c r="CMC62" s="26"/>
      <c r="CMD62" s="26"/>
      <c r="CME62" s="26"/>
      <c r="CMF62" s="26"/>
      <c r="CMG62" s="26"/>
      <c r="CMH62" s="26"/>
      <c r="CMI62" s="26"/>
      <c r="CMJ62" s="26"/>
      <c r="CMK62" s="26"/>
      <c r="CML62" s="26"/>
      <c r="CMM62" s="26"/>
      <c r="CMN62" s="26"/>
      <c r="CMO62" s="26"/>
      <c r="CMP62" s="26"/>
      <c r="CMQ62" s="26"/>
      <c r="CMR62" s="26"/>
      <c r="CMS62" s="26"/>
      <c r="CMT62" s="26"/>
      <c r="CMU62" s="26"/>
      <c r="CMV62" s="26"/>
      <c r="CMW62" s="26"/>
      <c r="CMX62" s="26"/>
      <c r="CMY62" s="26"/>
      <c r="CMZ62" s="26"/>
      <c r="CNA62" s="26"/>
      <c r="CNB62" s="26"/>
      <c r="CNC62" s="26"/>
      <c r="CND62" s="26"/>
      <c r="CNE62" s="26"/>
      <c r="CNF62" s="26"/>
      <c r="CNG62" s="26"/>
      <c r="CNH62" s="26"/>
      <c r="CNI62" s="26"/>
      <c r="CNJ62" s="26"/>
      <c r="CNK62" s="26"/>
      <c r="CNL62" s="26"/>
      <c r="CNM62" s="26"/>
      <c r="CNN62" s="26"/>
      <c r="CNO62" s="26"/>
      <c r="CNP62" s="26"/>
      <c r="CNQ62" s="26"/>
      <c r="CNR62" s="26"/>
      <c r="CNS62" s="26"/>
      <c r="CNT62" s="26"/>
      <c r="CNU62" s="26"/>
      <c r="CNV62" s="26"/>
      <c r="CNW62" s="26"/>
      <c r="CNX62" s="26"/>
      <c r="CNY62" s="26"/>
      <c r="CNZ62" s="26"/>
      <c r="COA62" s="26"/>
      <c r="COB62" s="26"/>
      <c r="COC62" s="26"/>
      <c r="COD62" s="26"/>
      <c r="COE62" s="26"/>
      <c r="COF62" s="26"/>
      <c r="COG62" s="26"/>
      <c r="COH62" s="26"/>
      <c r="COI62" s="26"/>
      <c r="COJ62" s="26"/>
      <c r="COK62" s="26"/>
      <c r="COL62" s="26"/>
      <c r="COM62" s="26"/>
      <c r="CON62" s="26"/>
      <c r="COO62" s="26"/>
      <c r="COP62" s="26"/>
      <c r="COQ62" s="26"/>
      <c r="COR62" s="26"/>
      <c r="COS62" s="26"/>
      <c r="COT62" s="26"/>
      <c r="COU62" s="26"/>
      <c r="COV62" s="26"/>
      <c r="COW62" s="26"/>
      <c r="COX62" s="26"/>
      <c r="COY62" s="26"/>
      <c r="COZ62" s="26"/>
      <c r="CPA62" s="26"/>
      <c r="CPB62" s="26"/>
      <c r="CPC62" s="26"/>
      <c r="CPD62" s="26"/>
      <c r="CPE62" s="26"/>
      <c r="CPF62" s="26"/>
      <c r="CPG62" s="26"/>
      <c r="CPH62" s="26"/>
      <c r="CPI62" s="26"/>
      <c r="CPJ62" s="26"/>
      <c r="CPK62" s="26"/>
      <c r="CPL62" s="26"/>
      <c r="CPM62" s="26"/>
      <c r="CPN62" s="26"/>
      <c r="CPO62" s="26"/>
      <c r="CPP62" s="26"/>
      <c r="CPQ62" s="26"/>
      <c r="CPR62" s="26"/>
      <c r="CPS62" s="26"/>
      <c r="CPT62" s="26"/>
      <c r="CPU62" s="26"/>
      <c r="CPV62" s="26"/>
      <c r="CPW62" s="26"/>
      <c r="CPX62" s="26"/>
      <c r="CPY62" s="26"/>
      <c r="CPZ62" s="26"/>
      <c r="CQA62" s="26"/>
      <c r="CQB62" s="26"/>
      <c r="CQC62" s="26"/>
      <c r="CQD62" s="26"/>
      <c r="CQE62" s="26"/>
      <c r="CQF62" s="26"/>
      <c r="CQG62" s="26"/>
      <c r="CQH62" s="26"/>
      <c r="CQI62" s="26"/>
      <c r="CQJ62" s="26"/>
      <c r="CQK62" s="26"/>
      <c r="CQL62" s="26"/>
      <c r="CQM62" s="26"/>
      <c r="CQN62" s="26"/>
      <c r="CQO62" s="26"/>
      <c r="CQP62" s="26"/>
      <c r="CQQ62" s="26"/>
      <c r="CQR62" s="26"/>
      <c r="CQS62" s="26"/>
      <c r="CQT62" s="26"/>
      <c r="CQU62" s="26"/>
      <c r="CQV62" s="26"/>
      <c r="CQW62" s="26"/>
      <c r="CQX62" s="26"/>
      <c r="CQY62" s="26"/>
      <c r="CQZ62" s="26"/>
      <c r="CRA62" s="26"/>
      <c r="CRB62" s="26"/>
      <c r="CRC62" s="26"/>
      <c r="CRD62" s="26"/>
      <c r="CRE62" s="26"/>
      <c r="CRF62" s="26"/>
      <c r="CRG62" s="26"/>
      <c r="CRH62" s="26"/>
      <c r="CRI62" s="26"/>
      <c r="CRJ62" s="26"/>
      <c r="CRK62" s="26"/>
      <c r="CRL62" s="26"/>
      <c r="CRM62" s="26"/>
      <c r="CRN62" s="26"/>
      <c r="CRO62" s="26"/>
      <c r="CRP62" s="26"/>
      <c r="CRQ62" s="26"/>
      <c r="CRR62" s="26"/>
      <c r="CRS62" s="26"/>
      <c r="CRT62" s="26"/>
      <c r="CRU62" s="26"/>
      <c r="CRV62" s="26"/>
      <c r="CRW62" s="26"/>
      <c r="CRX62" s="26"/>
      <c r="CRY62" s="26"/>
      <c r="CRZ62" s="26"/>
      <c r="CSA62" s="26"/>
      <c r="CSB62" s="26"/>
      <c r="CSC62" s="26"/>
      <c r="CSD62" s="26"/>
      <c r="CSE62" s="26"/>
      <c r="CSF62" s="26"/>
      <c r="CSG62" s="26"/>
      <c r="CSH62" s="26"/>
      <c r="CSI62" s="26"/>
      <c r="CSJ62" s="26"/>
      <c r="CSK62" s="26"/>
      <c r="CSL62" s="26"/>
      <c r="CSM62" s="26"/>
      <c r="CSN62" s="26"/>
      <c r="CSO62" s="26"/>
      <c r="CSP62" s="26"/>
      <c r="CSQ62" s="26"/>
      <c r="CSR62" s="26"/>
      <c r="CSS62" s="26"/>
      <c r="CST62" s="26"/>
      <c r="CSU62" s="26"/>
      <c r="CSV62" s="26"/>
      <c r="CSW62" s="26"/>
      <c r="CSX62" s="26"/>
      <c r="CSY62" s="26"/>
      <c r="CSZ62" s="26"/>
      <c r="CTA62" s="26"/>
      <c r="CTB62" s="26"/>
      <c r="CTC62" s="26"/>
      <c r="CTD62" s="26"/>
      <c r="CTE62" s="26"/>
      <c r="CTF62" s="26"/>
      <c r="CTG62" s="26"/>
      <c r="CTH62" s="26"/>
      <c r="CTI62" s="26"/>
      <c r="CTJ62" s="26"/>
      <c r="CTK62" s="26"/>
      <c r="CTL62" s="26"/>
      <c r="CTM62" s="26"/>
      <c r="CTN62" s="26"/>
      <c r="CTO62" s="26"/>
      <c r="CTP62" s="26"/>
      <c r="CTQ62" s="26"/>
      <c r="CTR62" s="26"/>
      <c r="CTS62" s="26"/>
      <c r="CTT62" s="26"/>
      <c r="CTU62" s="26"/>
      <c r="CTV62" s="26"/>
      <c r="CTW62" s="26"/>
      <c r="CTX62" s="26"/>
      <c r="CTY62" s="26"/>
      <c r="CTZ62" s="26"/>
      <c r="CUA62" s="26"/>
      <c r="CUB62" s="26"/>
      <c r="CUC62" s="26"/>
      <c r="CUD62" s="26"/>
      <c r="CUE62" s="26"/>
      <c r="CUF62" s="26"/>
      <c r="CUG62" s="26"/>
      <c r="CUH62" s="26"/>
      <c r="CUI62" s="26"/>
      <c r="CUJ62" s="26"/>
      <c r="CUK62" s="26"/>
      <c r="CUL62" s="26"/>
      <c r="CUM62" s="26"/>
      <c r="CUN62" s="26"/>
      <c r="CUO62" s="26"/>
      <c r="CUP62" s="26"/>
      <c r="CUQ62" s="26"/>
      <c r="CUR62" s="26"/>
      <c r="CUS62" s="26"/>
      <c r="CUT62" s="26"/>
      <c r="CUU62" s="26"/>
      <c r="CUV62" s="26"/>
      <c r="CUW62" s="26"/>
      <c r="CUX62" s="26"/>
      <c r="CUY62" s="26"/>
      <c r="CUZ62" s="26"/>
      <c r="CVA62" s="26"/>
      <c r="CVB62" s="26"/>
      <c r="CVC62" s="26"/>
      <c r="CVD62" s="26"/>
      <c r="CVE62" s="26"/>
      <c r="CVF62" s="26"/>
      <c r="CVG62" s="26"/>
      <c r="CVH62" s="26"/>
      <c r="CVI62" s="26"/>
      <c r="CVJ62" s="26"/>
      <c r="CVK62" s="26"/>
      <c r="CVL62" s="26"/>
      <c r="CVM62" s="26"/>
      <c r="CVN62" s="26"/>
      <c r="CVO62" s="26"/>
      <c r="CVP62" s="26"/>
      <c r="CVQ62" s="26"/>
      <c r="CVR62" s="26"/>
      <c r="CVS62" s="26"/>
      <c r="CVT62" s="26"/>
      <c r="CVU62" s="26"/>
      <c r="CVV62" s="26"/>
      <c r="CVW62" s="26"/>
      <c r="CVX62" s="26"/>
      <c r="CVY62" s="26"/>
      <c r="CVZ62" s="26"/>
      <c r="CWA62" s="26"/>
      <c r="CWB62" s="26"/>
      <c r="CWC62" s="26"/>
      <c r="CWD62" s="26"/>
      <c r="CWE62" s="26"/>
      <c r="CWF62" s="26"/>
      <c r="CWG62" s="26"/>
      <c r="CWH62" s="26"/>
      <c r="CWI62" s="26"/>
      <c r="CWJ62" s="26"/>
      <c r="CWK62" s="26"/>
      <c r="CWL62" s="26"/>
      <c r="CWM62" s="26"/>
      <c r="CWN62" s="26"/>
      <c r="CWO62" s="26"/>
      <c r="CWP62" s="26"/>
      <c r="CWQ62" s="26"/>
      <c r="CWR62" s="26"/>
      <c r="CWS62" s="26"/>
      <c r="CWT62" s="26"/>
      <c r="CWU62" s="26"/>
      <c r="CWV62" s="26"/>
      <c r="CWW62" s="26"/>
      <c r="CWX62" s="26"/>
      <c r="CWY62" s="26"/>
      <c r="CWZ62" s="26"/>
      <c r="CXA62" s="26"/>
      <c r="CXB62" s="26"/>
      <c r="CXC62" s="26"/>
      <c r="CXD62" s="26"/>
      <c r="CXE62" s="26"/>
      <c r="CXF62" s="26"/>
      <c r="CXG62" s="26"/>
      <c r="CXH62" s="26"/>
      <c r="CXI62" s="26"/>
      <c r="CXJ62" s="26"/>
      <c r="CXK62" s="26"/>
      <c r="CXL62" s="26"/>
      <c r="CXM62" s="26"/>
      <c r="CXN62" s="26"/>
      <c r="CXO62" s="26"/>
      <c r="CXP62" s="26"/>
      <c r="CXQ62" s="26"/>
      <c r="CXR62" s="26"/>
      <c r="CXS62" s="26"/>
      <c r="CXT62" s="26"/>
      <c r="CXU62" s="26"/>
      <c r="CXV62" s="26"/>
      <c r="CXW62" s="26"/>
      <c r="CXX62" s="26"/>
      <c r="CXY62" s="26"/>
      <c r="CXZ62" s="26"/>
      <c r="CYA62" s="26"/>
      <c r="CYB62" s="26"/>
      <c r="CYC62" s="26"/>
      <c r="CYD62" s="26"/>
      <c r="CYE62" s="26"/>
      <c r="CYF62" s="26"/>
      <c r="CYG62" s="26"/>
      <c r="CYH62" s="26"/>
      <c r="CYI62" s="26"/>
      <c r="CYJ62" s="26"/>
      <c r="CYK62" s="26"/>
      <c r="CYL62" s="26"/>
      <c r="CYM62" s="26"/>
      <c r="CYN62" s="26"/>
      <c r="CYO62" s="26"/>
      <c r="CYP62" s="26"/>
      <c r="CYQ62" s="26"/>
      <c r="CYR62" s="26"/>
      <c r="CYS62" s="26"/>
      <c r="CYT62" s="26"/>
      <c r="CYU62" s="26"/>
      <c r="CYV62" s="26"/>
      <c r="CYW62" s="26"/>
      <c r="CYX62" s="26"/>
      <c r="CYY62" s="26"/>
      <c r="CYZ62" s="26"/>
      <c r="CZA62" s="26"/>
      <c r="CZB62" s="26"/>
      <c r="CZC62" s="26"/>
      <c r="CZD62" s="26"/>
      <c r="CZE62" s="26"/>
      <c r="CZF62" s="26"/>
      <c r="CZG62" s="26"/>
      <c r="CZH62" s="26"/>
      <c r="CZI62" s="26"/>
      <c r="CZJ62" s="26"/>
      <c r="CZK62" s="26"/>
      <c r="CZL62" s="26"/>
      <c r="CZM62" s="26"/>
      <c r="CZN62" s="26"/>
      <c r="CZO62" s="26"/>
      <c r="CZP62" s="26"/>
      <c r="CZQ62" s="26"/>
      <c r="CZR62" s="26"/>
      <c r="CZS62" s="26"/>
      <c r="CZT62" s="26"/>
      <c r="CZU62" s="26"/>
      <c r="CZV62" s="26"/>
      <c r="CZW62" s="26"/>
      <c r="CZX62" s="26"/>
      <c r="CZY62" s="26"/>
      <c r="CZZ62" s="26"/>
      <c r="DAA62" s="26"/>
      <c r="DAB62" s="26"/>
      <c r="DAC62" s="26"/>
      <c r="DAD62" s="26"/>
      <c r="DAE62" s="26"/>
      <c r="DAF62" s="26"/>
      <c r="DAG62" s="26"/>
      <c r="DAH62" s="26"/>
      <c r="DAI62" s="26"/>
      <c r="DAJ62" s="26"/>
      <c r="DAK62" s="26"/>
      <c r="DAL62" s="26"/>
      <c r="DAM62" s="26"/>
      <c r="DAN62" s="26"/>
      <c r="DAO62" s="26"/>
      <c r="DAP62" s="26"/>
      <c r="DAQ62" s="26"/>
      <c r="DAR62" s="26"/>
      <c r="DAS62" s="26"/>
      <c r="DAT62" s="26"/>
      <c r="DAU62" s="26"/>
      <c r="DAV62" s="26"/>
      <c r="DAW62" s="26"/>
      <c r="DAX62" s="26"/>
      <c r="DAY62" s="26"/>
      <c r="DAZ62" s="26"/>
      <c r="DBA62" s="26"/>
      <c r="DBB62" s="26"/>
      <c r="DBC62" s="26"/>
      <c r="DBD62" s="26"/>
      <c r="DBE62" s="26"/>
      <c r="DBF62" s="26"/>
      <c r="DBG62" s="26"/>
      <c r="DBH62" s="26"/>
      <c r="DBI62" s="26"/>
      <c r="DBJ62" s="26"/>
      <c r="DBK62" s="26"/>
      <c r="DBL62" s="26"/>
      <c r="DBM62" s="26"/>
      <c r="DBN62" s="26"/>
      <c r="DBO62" s="26"/>
      <c r="DBP62" s="26"/>
      <c r="DBQ62" s="26"/>
      <c r="DBR62" s="26"/>
      <c r="DBS62" s="26"/>
      <c r="DBT62" s="26"/>
      <c r="DBU62" s="26"/>
      <c r="DBV62" s="26"/>
      <c r="DBW62" s="26"/>
      <c r="DBX62" s="26"/>
      <c r="DBY62" s="26"/>
      <c r="DBZ62" s="26"/>
      <c r="DCA62" s="26"/>
      <c r="DCB62" s="26"/>
      <c r="DCC62" s="26"/>
      <c r="DCD62" s="26"/>
      <c r="DCE62" s="26"/>
      <c r="DCF62" s="26"/>
      <c r="DCG62" s="26"/>
      <c r="DCH62" s="26"/>
      <c r="DCI62" s="26"/>
      <c r="DCJ62" s="26"/>
      <c r="DCK62" s="26"/>
      <c r="DCL62" s="26"/>
      <c r="DCM62" s="26"/>
      <c r="DCN62" s="26"/>
      <c r="DCO62" s="26"/>
      <c r="DCP62" s="26"/>
      <c r="DCQ62" s="26"/>
      <c r="DCR62" s="26"/>
      <c r="DCS62" s="26"/>
      <c r="DCT62" s="26"/>
      <c r="DCU62" s="26"/>
      <c r="DCV62" s="26"/>
      <c r="DCW62" s="26"/>
      <c r="DCX62" s="26"/>
      <c r="DCY62" s="26"/>
      <c r="DCZ62" s="26"/>
      <c r="DDA62" s="26"/>
      <c r="DDB62" s="26"/>
      <c r="DDC62" s="26"/>
      <c r="DDD62" s="26"/>
      <c r="DDE62" s="26"/>
      <c r="DDF62" s="26"/>
      <c r="DDG62" s="26"/>
      <c r="DDH62" s="26"/>
      <c r="DDI62" s="26"/>
      <c r="DDJ62" s="26"/>
      <c r="DDK62" s="26"/>
      <c r="DDL62" s="26"/>
      <c r="DDM62" s="26"/>
      <c r="DDN62" s="26"/>
      <c r="DDO62" s="26"/>
      <c r="DDP62" s="26"/>
      <c r="DDQ62" s="26"/>
      <c r="DDR62" s="26"/>
      <c r="DDS62" s="26"/>
      <c r="DDT62" s="26"/>
      <c r="DDU62" s="26"/>
      <c r="DDV62" s="26"/>
      <c r="DDW62" s="26"/>
      <c r="DDX62" s="26"/>
      <c r="DDY62" s="26"/>
      <c r="DDZ62" s="26"/>
      <c r="DEA62" s="26"/>
      <c r="DEB62" s="26"/>
      <c r="DEC62" s="26"/>
      <c r="DED62" s="26"/>
      <c r="DEE62" s="26"/>
      <c r="DEF62" s="26"/>
      <c r="DEG62" s="26"/>
      <c r="DEH62" s="26"/>
      <c r="DEI62" s="26"/>
      <c r="DEJ62" s="26"/>
      <c r="DEK62" s="26"/>
      <c r="DEL62" s="26"/>
      <c r="DEM62" s="26"/>
      <c r="DEN62" s="26"/>
      <c r="DEO62" s="26"/>
      <c r="DEP62" s="26"/>
      <c r="DEQ62" s="26"/>
      <c r="DER62" s="26"/>
      <c r="DES62" s="26"/>
      <c r="DET62" s="26"/>
      <c r="DEU62" s="26"/>
      <c r="DEV62" s="26"/>
      <c r="DEW62" s="26"/>
      <c r="DEX62" s="26"/>
      <c r="DEY62" s="26"/>
      <c r="DEZ62" s="26"/>
      <c r="DFA62" s="26"/>
      <c r="DFB62" s="26"/>
      <c r="DFC62" s="26"/>
      <c r="DFD62" s="26"/>
      <c r="DFE62" s="26"/>
      <c r="DFF62" s="26"/>
      <c r="DFG62" s="26"/>
      <c r="DFH62" s="26"/>
      <c r="DFI62" s="26"/>
      <c r="DFJ62" s="26"/>
      <c r="DFK62" s="26"/>
      <c r="DFL62" s="26"/>
      <c r="DFM62" s="26"/>
      <c r="DFN62" s="26"/>
      <c r="DFO62" s="26"/>
      <c r="DFP62" s="26"/>
      <c r="DFQ62" s="26"/>
      <c r="DFR62" s="26"/>
      <c r="DFS62" s="26"/>
      <c r="DFT62" s="26"/>
      <c r="DFU62" s="26"/>
      <c r="DFV62" s="26"/>
      <c r="DFW62" s="26"/>
      <c r="DFX62" s="26"/>
      <c r="DFY62" s="26"/>
      <c r="DFZ62" s="26"/>
      <c r="DGA62" s="26"/>
      <c r="DGB62" s="26"/>
      <c r="DGC62" s="26"/>
      <c r="DGD62" s="26"/>
      <c r="DGE62" s="26"/>
      <c r="DGF62" s="26"/>
      <c r="DGG62" s="26"/>
      <c r="DGH62" s="26"/>
      <c r="DGI62" s="26"/>
      <c r="DGJ62" s="26"/>
      <c r="DGK62" s="26"/>
      <c r="DGL62" s="26"/>
      <c r="DGM62" s="26"/>
      <c r="DGN62" s="26"/>
      <c r="DGO62" s="26"/>
      <c r="DGP62" s="26"/>
      <c r="DGQ62" s="26"/>
      <c r="DGR62" s="26"/>
      <c r="DGS62" s="26"/>
      <c r="DGT62" s="26"/>
      <c r="DGU62" s="26"/>
      <c r="DGV62" s="26"/>
      <c r="DGW62" s="26"/>
      <c r="DGX62" s="26"/>
      <c r="DGY62" s="26"/>
      <c r="DGZ62" s="26"/>
      <c r="DHA62" s="26"/>
      <c r="DHB62" s="26"/>
      <c r="DHC62" s="26"/>
      <c r="DHD62" s="26"/>
      <c r="DHE62" s="26"/>
      <c r="DHF62" s="26"/>
      <c r="DHG62" s="26"/>
      <c r="DHH62" s="26"/>
      <c r="DHI62" s="26"/>
      <c r="DHJ62" s="26"/>
      <c r="DHK62" s="26"/>
      <c r="DHL62" s="26"/>
      <c r="DHM62" s="26"/>
      <c r="DHN62" s="26"/>
      <c r="DHO62" s="26"/>
      <c r="DHP62" s="26"/>
      <c r="DHQ62" s="26"/>
      <c r="DHR62" s="26"/>
      <c r="DHS62" s="26"/>
      <c r="DHT62" s="26"/>
      <c r="DHU62" s="26"/>
      <c r="DHV62" s="26"/>
      <c r="DHW62" s="26"/>
      <c r="DHX62" s="26"/>
      <c r="DHY62" s="26"/>
      <c r="DHZ62" s="26"/>
      <c r="DIA62" s="26"/>
      <c r="DIB62" s="26"/>
      <c r="DIC62" s="26"/>
      <c r="DID62" s="26"/>
      <c r="DIE62" s="26"/>
      <c r="DIF62" s="26"/>
      <c r="DIG62" s="26"/>
      <c r="DIH62" s="26"/>
      <c r="DII62" s="26"/>
      <c r="DIJ62" s="26"/>
      <c r="DIK62" s="26"/>
      <c r="DIL62" s="26"/>
      <c r="DIM62" s="26"/>
      <c r="DIN62" s="26"/>
      <c r="DIO62" s="26"/>
      <c r="DIP62" s="26"/>
      <c r="DIQ62" s="26"/>
      <c r="DIR62" s="26"/>
      <c r="DIS62" s="26"/>
      <c r="DIT62" s="26"/>
      <c r="DIU62" s="26"/>
      <c r="DIV62" s="26"/>
      <c r="DIW62" s="26"/>
      <c r="DIX62" s="26"/>
      <c r="DIY62" s="26"/>
      <c r="DIZ62" s="26"/>
      <c r="DJA62" s="26"/>
      <c r="DJB62" s="26"/>
      <c r="DJC62" s="26"/>
      <c r="DJD62" s="26"/>
      <c r="DJE62" s="26"/>
      <c r="DJF62" s="26"/>
      <c r="DJG62" s="26"/>
      <c r="DJH62" s="26"/>
      <c r="DJI62" s="26"/>
      <c r="DJJ62" s="26"/>
      <c r="DJK62" s="26"/>
      <c r="DJL62" s="26"/>
      <c r="DJM62" s="26"/>
      <c r="DJN62" s="26"/>
      <c r="DJO62" s="26"/>
      <c r="DJP62" s="26"/>
      <c r="DJQ62" s="26"/>
      <c r="DJR62" s="26"/>
      <c r="DJS62" s="26"/>
      <c r="DJT62" s="26"/>
      <c r="DJU62" s="26"/>
      <c r="DJV62" s="26"/>
      <c r="DJW62" s="26"/>
      <c r="DJX62" s="26"/>
      <c r="DJY62" s="26"/>
      <c r="DJZ62" s="26"/>
      <c r="DKA62" s="26"/>
      <c r="DKB62" s="26"/>
      <c r="DKC62" s="26"/>
      <c r="DKD62" s="26"/>
      <c r="DKE62" s="26"/>
      <c r="DKF62" s="26"/>
      <c r="DKG62" s="26"/>
      <c r="DKH62" s="26"/>
      <c r="DKI62" s="26"/>
      <c r="DKJ62" s="26"/>
      <c r="DKK62" s="26"/>
      <c r="DKL62" s="26"/>
      <c r="DKM62" s="26"/>
      <c r="DKN62" s="26"/>
      <c r="DKO62" s="26"/>
      <c r="DKP62" s="26"/>
      <c r="DKQ62" s="26"/>
      <c r="DKR62" s="26"/>
      <c r="DKS62" s="26"/>
      <c r="DKT62" s="26"/>
      <c r="DKU62" s="26"/>
      <c r="DKV62" s="26"/>
      <c r="DKW62" s="26"/>
      <c r="DKX62" s="26"/>
      <c r="DKY62" s="26"/>
      <c r="DKZ62" s="26"/>
      <c r="DLA62" s="26"/>
      <c r="DLB62" s="26"/>
      <c r="DLC62" s="26"/>
      <c r="DLD62" s="26"/>
      <c r="DLE62" s="26"/>
      <c r="DLF62" s="26"/>
      <c r="DLG62" s="26"/>
      <c r="DLH62" s="26"/>
      <c r="DLI62" s="26"/>
      <c r="DLJ62" s="26"/>
      <c r="DLK62" s="26"/>
      <c r="DLL62" s="26"/>
      <c r="DLM62" s="26"/>
      <c r="DLN62" s="26"/>
      <c r="DLO62" s="26"/>
      <c r="DLP62" s="26"/>
      <c r="DLQ62" s="26"/>
      <c r="DLR62" s="26"/>
      <c r="DLS62" s="26"/>
      <c r="DLT62" s="26"/>
      <c r="DLU62" s="26"/>
      <c r="DLV62" s="26"/>
      <c r="DLW62" s="26"/>
      <c r="DLX62" s="26"/>
      <c r="DLY62" s="26"/>
      <c r="DLZ62" s="26"/>
      <c r="DMA62" s="26"/>
      <c r="DMB62" s="26"/>
      <c r="DMC62" s="26"/>
      <c r="DMD62" s="26"/>
      <c r="DME62" s="26"/>
      <c r="DMF62" s="26"/>
      <c r="DMG62" s="26"/>
      <c r="DMH62" s="26"/>
      <c r="DMI62" s="26"/>
      <c r="DMJ62" s="26"/>
      <c r="DMK62" s="26"/>
      <c r="DML62" s="26"/>
      <c r="DMM62" s="26"/>
      <c r="DMN62" s="26"/>
      <c r="DMO62" s="26"/>
      <c r="DMP62" s="26"/>
      <c r="DMQ62" s="26"/>
      <c r="DMR62" s="26"/>
      <c r="DMS62" s="26"/>
      <c r="DMT62" s="26"/>
      <c r="DMU62" s="26"/>
      <c r="DMV62" s="26"/>
      <c r="DMW62" s="26"/>
      <c r="DMX62" s="26"/>
      <c r="DMY62" s="26"/>
      <c r="DMZ62" s="26"/>
      <c r="DNA62" s="26"/>
      <c r="DNB62" s="26"/>
      <c r="DNC62" s="26"/>
      <c r="DND62" s="26"/>
      <c r="DNE62" s="26"/>
      <c r="DNF62" s="26"/>
      <c r="DNG62" s="26"/>
      <c r="DNH62" s="26"/>
      <c r="DNI62" s="26"/>
      <c r="DNJ62" s="26"/>
      <c r="DNK62" s="26"/>
      <c r="DNL62" s="26"/>
      <c r="DNM62" s="26"/>
      <c r="DNN62" s="26"/>
      <c r="DNO62" s="26"/>
      <c r="DNP62" s="26"/>
      <c r="DNQ62" s="26"/>
      <c r="DNR62" s="26"/>
      <c r="DNS62" s="26"/>
      <c r="DNT62" s="26"/>
      <c r="DNU62" s="26"/>
      <c r="DNV62" s="26"/>
      <c r="DNW62" s="26"/>
      <c r="DNX62" s="26"/>
      <c r="DNY62" s="26"/>
      <c r="DNZ62" s="26"/>
      <c r="DOA62" s="26"/>
      <c r="DOB62" s="26"/>
      <c r="DOC62" s="26"/>
      <c r="DOD62" s="26"/>
      <c r="DOE62" s="26"/>
      <c r="DOF62" s="26"/>
      <c r="DOG62" s="26"/>
      <c r="DOH62" s="26"/>
      <c r="DOI62" s="26"/>
      <c r="DOJ62" s="26"/>
      <c r="DOK62" s="26"/>
      <c r="DOL62" s="26"/>
      <c r="DOM62" s="26"/>
      <c r="DON62" s="26"/>
      <c r="DOO62" s="26"/>
      <c r="DOP62" s="26"/>
      <c r="DOQ62" s="26"/>
      <c r="DOR62" s="26"/>
      <c r="DOS62" s="26"/>
      <c r="DOT62" s="26"/>
      <c r="DOU62" s="26"/>
      <c r="DOV62" s="26"/>
      <c r="DOW62" s="26"/>
      <c r="DOX62" s="26"/>
      <c r="DOY62" s="26"/>
      <c r="DOZ62" s="26"/>
      <c r="DPA62" s="26"/>
      <c r="DPB62" s="26"/>
      <c r="DPC62" s="26"/>
      <c r="DPD62" s="26"/>
      <c r="DPE62" s="26"/>
      <c r="DPF62" s="26"/>
      <c r="DPG62" s="26"/>
      <c r="DPH62" s="26"/>
      <c r="DPI62" s="26"/>
      <c r="DPJ62" s="26"/>
      <c r="DPK62" s="26"/>
      <c r="DPL62" s="26"/>
      <c r="DPM62" s="26"/>
      <c r="DPN62" s="26"/>
      <c r="DPO62" s="26"/>
      <c r="DPP62" s="26"/>
      <c r="DPQ62" s="26"/>
      <c r="DPR62" s="26"/>
      <c r="DPS62" s="26"/>
      <c r="DPT62" s="26"/>
      <c r="DPU62" s="26"/>
      <c r="DPV62" s="26"/>
      <c r="DPW62" s="26"/>
      <c r="DPX62" s="26"/>
      <c r="DPY62" s="26"/>
      <c r="DPZ62" s="26"/>
      <c r="DQA62" s="26"/>
      <c r="DQB62" s="26"/>
      <c r="DQC62" s="26"/>
      <c r="DQD62" s="26"/>
      <c r="DQE62" s="26"/>
      <c r="DQF62" s="26"/>
      <c r="DQG62" s="26"/>
      <c r="DQH62" s="26"/>
      <c r="DQI62" s="26"/>
      <c r="DQJ62" s="26"/>
      <c r="DQK62" s="26"/>
      <c r="DQL62" s="26"/>
      <c r="DQM62" s="26"/>
      <c r="DQN62" s="26"/>
      <c r="DQO62" s="26"/>
      <c r="DQP62" s="26"/>
      <c r="DQQ62" s="26"/>
      <c r="DQR62" s="26"/>
      <c r="DQS62" s="26"/>
      <c r="DQT62" s="26"/>
      <c r="DQU62" s="26"/>
      <c r="DQV62" s="26"/>
      <c r="DQW62" s="26"/>
      <c r="DQX62" s="26"/>
      <c r="DQY62" s="26"/>
      <c r="DQZ62" s="26"/>
      <c r="DRA62" s="26"/>
      <c r="DRB62" s="26"/>
      <c r="DRC62" s="26"/>
      <c r="DRD62" s="26"/>
      <c r="DRE62" s="26"/>
      <c r="DRF62" s="26"/>
      <c r="DRG62" s="26"/>
      <c r="DRH62" s="26"/>
      <c r="DRI62" s="26"/>
      <c r="DRJ62" s="26"/>
      <c r="DRK62" s="26"/>
      <c r="DRL62" s="26"/>
      <c r="DRM62" s="26"/>
      <c r="DRN62" s="26"/>
      <c r="DRO62" s="26"/>
      <c r="DRP62" s="26"/>
      <c r="DRQ62" s="26"/>
      <c r="DRR62" s="26"/>
      <c r="DRS62" s="26"/>
      <c r="DRT62" s="26"/>
      <c r="DRU62" s="26"/>
      <c r="DRV62" s="26"/>
      <c r="DRW62" s="26"/>
      <c r="DRX62" s="26"/>
      <c r="DRY62" s="26"/>
      <c r="DRZ62" s="26"/>
      <c r="DSA62" s="26"/>
      <c r="DSB62" s="26"/>
      <c r="DSC62" s="26"/>
      <c r="DSD62" s="26"/>
      <c r="DSE62" s="26"/>
      <c r="DSF62" s="26"/>
      <c r="DSG62" s="26"/>
      <c r="DSH62" s="26"/>
      <c r="DSI62" s="26"/>
      <c r="DSJ62" s="26"/>
      <c r="DSK62" s="26"/>
      <c r="DSL62" s="26"/>
      <c r="DSM62" s="26"/>
      <c r="DSN62" s="26"/>
      <c r="DSO62" s="26"/>
      <c r="DSP62" s="26"/>
      <c r="DSQ62" s="26"/>
      <c r="DSR62" s="26"/>
      <c r="DSS62" s="26"/>
      <c r="DST62" s="26"/>
      <c r="DSU62" s="26"/>
      <c r="DSV62" s="26"/>
      <c r="DSW62" s="26"/>
      <c r="DSX62" s="26"/>
      <c r="DSY62" s="26"/>
      <c r="DSZ62" s="26"/>
      <c r="DTA62" s="26"/>
      <c r="DTB62" s="26"/>
      <c r="DTC62" s="26"/>
      <c r="DTD62" s="26"/>
      <c r="DTE62" s="26"/>
      <c r="DTF62" s="26"/>
      <c r="DTG62" s="26"/>
      <c r="DTH62" s="26"/>
      <c r="DTI62" s="26"/>
      <c r="DTJ62" s="26"/>
      <c r="DTK62" s="26"/>
      <c r="DTL62" s="26"/>
      <c r="DTM62" s="26"/>
      <c r="DTN62" s="26"/>
      <c r="DTO62" s="26"/>
      <c r="DTP62" s="26"/>
      <c r="DTQ62" s="26"/>
      <c r="DTR62" s="26"/>
      <c r="DTS62" s="26"/>
      <c r="DTT62" s="26"/>
      <c r="DTU62" s="26"/>
      <c r="DTV62" s="26"/>
      <c r="DTW62" s="26"/>
      <c r="DTX62" s="26"/>
      <c r="DTY62" s="26"/>
      <c r="DTZ62" s="26"/>
      <c r="DUA62" s="26"/>
      <c r="DUB62" s="26"/>
      <c r="DUC62" s="26"/>
      <c r="DUD62" s="26"/>
      <c r="DUE62" s="26"/>
      <c r="DUF62" s="26"/>
      <c r="DUG62" s="26"/>
      <c r="DUH62" s="26"/>
      <c r="DUI62" s="26"/>
      <c r="DUJ62" s="26"/>
      <c r="DUK62" s="26"/>
      <c r="DUL62" s="26"/>
      <c r="DUM62" s="26"/>
      <c r="DUN62" s="26"/>
      <c r="DUO62" s="26"/>
      <c r="DUP62" s="26"/>
      <c r="DUQ62" s="26"/>
      <c r="DUR62" s="26"/>
      <c r="DUS62" s="26"/>
      <c r="DUT62" s="26"/>
      <c r="DUU62" s="26"/>
      <c r="DUV62" s="26"/>
      <c r="DUW62" s="26"/>
      <c r="DUX62" s="26"/>
      <c r="DUY62" s="26"/>
      <c r="DUZ62" s="26"/>
      <c r="DVA62" s="26"/>
      <c r="DVB62" s="26"/>
      <c r="DVC62" s="26"/>
      <c r="DVD62" s="26"/>
      <c r="DVE62" s="26"/>
      <c r="DVF62" s="26"/>
      <c r="DVG62" s="26"/>
      <c r="DVH62" s="26"/>
      <c r="DVI62" s="26"/>
      <c r="DVJ62" s="26"/>
      <c r="DVK62" s="26"/>
      <c r="DVL62" s="26"/>
      <c r="DVM62" s="26"/>
      <c r="DVN62" s="26"/>
      <c r="DVO62" s="26"/>
      <c r="DVP62" s="26"/>
      <c r="DVQ62" s="26"/>
      <c r="DVR62" s="26"/>
      <c r="DVS62" s="26"/>
      <c r="DVT62" s="26"/>
      <c r="DVU62" s="26"/>
      <c r="DVV62" s="26"/>
      <c r="DVW62" s="26"/>
      <c r="DVX62" s="26"/>
      <c r="DVY62" s="26"/>
      <c r="DVZ62" s="26"/>
      <c r="DWA62" s="26"/>
      <c r="DWB62" s="26"/>
      <c r="DWC62" s="26"/>
      <c r="DWD62" s="26"/>
      <c r="DWE62" s="26"/>
      <c r="DWF62" s="26"/>
      <c r="DWG62" s="26"/>
      <c r="DWH62" s="26"/>
      <c r="DWI62" s="26"/>
      <c r="DWJ62" s="26"/>
      <c r="DWK62" s="26"/>
      <c r="DWL62" s="26"/>
      <c r="DWM62" s="26"/>
      <c r="DWN62" s="26"/>
      <c r="DWO62" s="26"/>
      <c r="DWP62" s="26"/>
      <c r="DWQ62" s="26"/>
      <c r="DWR62" s="26"/>
      <c r="DWS62" s="26"/>
      <c r="DWT62" s="26"/>
      <c r="DWU62" s="26"/>
      <c r="DWV62" s="26"/>
      <c r="DWW62" s="26"/>
      <c r="DWX62" s="26"/>
      <c r="DWY62" s="26"/>
      <c r="DWZ62" s="26"/>
      <c r="DXA62" s="26"/>
      <c r="DXB62" s="26"/>
      <c r="DXC62" s="26"/>
      <c r="DXD62" s="26"/>
      <c r="DXE62" s="26"/>
      <c r="DXF62" s="26"/>
      <c r="DXG62" s="26"/>
      <c r="DXH62" s="26"/>
      <c r="DXI62" s="26"/>
      <c r="DXJ62" s="26"/>
      <c r="DXK62" s="26"/>
      <c r="DXL62" s="26"/>
      <c r="DXM62" s="26"/>
      <c r="DXN62" s="26"/>
      <c r="DXO62" s="26"/>
      <c r="DXP62" s="26"/>
      <c r="DXQ62" s="26"/>
      <c r="DXR62" s="26"/>
      <c r="DXS62" s="26"/>
      <c r="DXT62" s="26"/>
      <c r="DXU62" s="26"/>
      <c r="DXV62" s="26"/>
      <c r="DXW62" s="26"/>
      <c r="DXX62" s="26"/>
      <c r="DXY62" s="26"/>
      <c r="DXZ62" s="26"/>
      <c r="DYA62" s="26"/>
      <c r="DYB62" s="26"/>
      <c r="DYC62" s="26"/>
      <c r="DYD62" s="26"/>
      <c r="DYE62" s="26"/>
      <c r="DYF62" s="26"/>
      <c r="DYG62" s="26"/>
      <c r="DYH62" s="26"/>
      <c r="DYI62" s="26"/>
      <c r="DYJ62" s="26"/>
      <c r="DYK62" s="26"/>
      <c r="DYL62" s="26"/>
      <c r="DYM62" s="26"/>
      <c r="DYN62" s="26"/>
      <c r="DYO62" s="26"/>
      <c r="DYP62" s="26"/>
      <c r="DYQ62" s="26"/>
      <c r="DYR62" s="26"/>
      <c r="DYS62" s="26"/>
      <c r="DYT62" s="26"/>
      <c r="DYU62" s="26"/>
      <c r="DYV62" s="26"/>
      <c r="DYW62" s="26"/>
      <c r="DYX62" s="26"/>
      <c r="DYY62" s="26"/>
      <c r="DYZ62" s="26"/>
      <c r="DZA62" s="26"/>
      <c r="DZB62" s="26"/>
      <c r="DZC62" s="26"/>
      <c r="DZD62" s="26"/>
      <c r="DZE62" s="26"/>
      <c r="DZF62" s="26"/>
      <c r="DZG62" s="26"/>
      <c r="DZH62" s="26"/>
      <c r="DZI62" s="26"/>
      <c r="DZJ62" s="26"/>
      <c r="DZK62" s="26"/>
      <c r="DZL62" s="26"/>
      <c r="DZM62" s="26"/>
      <c r="DZN62" s="26"/>
      <c r="DZO62" s="26"/>
      <c r="DZP62" s="26"/>
      <c r="DZQ62" s="26"/>
      <c r="DZR62" s="26"/>
      <c r="DZS62" s="26"/>
      <c r="DZT62" s="26"/>
      <c r="DZU62" s="26"/>
      <c r="DZV62" s="26"/>
      <c r="DZW62" s="26"/>
      <c r="DZX62" s="26"/>
      <c r="DZY62" s="26"/>
      <c r="DZZ62" s="26"/>
      <c r="EAA62" s="26"/>
      <c r="EAB62" s="26"/>
      <c r="EAC62" s="26"/>
      <c r="EAD62" s="26"/>
      <c r="EAE62" s="26"/>
      <c r="EAF62" s="26"/>
      <c r="EAG62" s="26"/>
      <c r="EAH62" s="26"/>
      <c r="EAI62" s="26"/>
      <c r="EAJ62" s="26"/>
      <c r="EAK62" s="26"/>
      <c r="EAL62" s="26"/>
      <c r="EAM62" s="26"/>
      <c r="EAN62" s="26"/>
      <c r="EAO62" s="26"/>
      <c r="EAP62" s="26"/>
      <c r="EAQ62" s="26"/>
      <c r="EAR62" s="26"/>
      <c r="EAS62" s="26"/>
      <c r="EAT62" s="26"/>
      <c r="EAU62" s="26"/>
      <c r="EAV62" s="26"/>
      <c r="EAW62" s="26"/>
      <c r="EAX62" s="26"/>
      <c r="EAY62" s="26"/>
      <c r="EAZ62" s="26"/>
      <c r="EBA62" s="26"/>
      <c r="EBB62" s="26"/>
      <c r="EBC62" s="26"/>
      <c r="EBD62" s="26"/>
      <c r="EBE62" s="26"/>
      <c r="EBF62" s="26"/>
      <c r="EBG62" s="26"/>
      <c r="EBH62" s="26"/>
      <c r="EBI62" s="26"/>
      <c r="EBJ62" s="26"/>
      <c r="EBK62" s="26"/>
      <c r="EBL62" s="26"/>
      <c r="EBM62" s="26"/>
      <c r="EBN62" s="26"/>
      <c r="EBO62" s="26"/>
      <c r="EBP62" s="26"/>
      <c r="EBQ62" s="26"/>
      <c r="EBR62" s="26"/>
      <c r="EBS62" s="26"/>
      <c r="EBT62" s="26"/>
      <c r="EBU62" s="26"/>
      <c r="EBV62" s="26"/>
      <c r="EBW62" s="26"/>
      <c r="EBX62" s="26"/>
      <c r="EBY62" s="26"/>
      <c r="EBZ62" s="26"/>
      <c r="ECA62" s="26"/>
      <c r="ECB62" s="26"/>
      <c r="ECC62" s="26"/>
      <c r="ECD62" s="26"/>
      <c r="ECE62" s="26"/>
      <c r="ECF62" s="26"/>
      <c r="ECG62" s="26"/>
      <c r="ECH62" s="26"/>
      <c r="ECI62" s="26"/>
      <c r="ECJ62" s="26"/>
      <c r="ECK62" s="26"/>
      <c r="ECL62" s="26"/>
      <c r="ECM62" s="26"/>
      <c r="ECN62" s="26"/>
      <c r="ECO62" s="26"/>
      <c r="ECP62" s="26"/>
      <c r="ECQ62" s="26"/>
      <c r="ECR62" s="26"/>
      <c r="ECS62" s="26"/>
      <c r="ECT62" s="26"/>
      <c r="ECU62" s="26"/>
      <c r="ECV62" s="26"/>
      <c r="ECW62" s="26"/>
      <c r="ECX62" s="26"/>
      <c r="ECY62" s="26"/>
      <c r="ECZ62" s="26"/>
      <c r="EDA62" s="26"/>
      <c r="EDB62" s="26"/>
      <c r="EDC62" s="26"/>
      <c r="EDD62" s="26"/>
      <c r="EDE62" s="26"/>
      <c r="EDF62" s="26"/>
      <c r="EDG62" s="26"/>
      <c r="EDH62" s="26"/>
      <c r="EDI62" s="26"/>
      <c r="EDJ62" s="26"/>
      <c r="EDK62" s="26"/>
      <c r="EDL62" s="26"/>
      <c r="EDM62" s="26"/>
      <c r="EDN62" s="26"/>
      <c r="EDO62" s="26"/>
      <c r="EDP62" s="26"/>
      <c r="EDQ62" s="26"/>
      <c r="EDR62" s="26"/>
      <c r="EDS62" s="26"/>
      <c r="EDT62" s="26"/>
      <c r="EDU62" s="26"/>
      <c r="EDV62" s="26"/>
      <c r="EDW62" s="26"/>
      <c r="EDX62" s="26"/>
      <c r="EDY62" s="26"/>
      <c r="EDZ62" s="26"/>
      <c r="EEA62" s="26"/>
      <c r="EEB62" s="26"/>
      <c r="EEC62" s="26"/>
      <c r="EED62" s="26"/>
      <c r="EEE62" s="26"/>
      <c r="EEF62" s="26"/>
      <c r="EEG62" s="26"/>
      <c r="EEH62" s="26"/>
      <c r="EEI62" s="26"/>
      <c r="EEJ62" s="26"/>
      <c r="EEK62" s="26"/>
      <c r="EEL62" s="26"/>
      <c r="EEM62" s="26"/>
      <c r="EEN62" s="26"/>
      <c r="EEO62" s="26"/>
      <c r="EEP62" s="26"/>
      <c r="EEQ62" s="26"/>
      <c r="EER62" s="26"/>
      <c r="EES62" s="26"/>
      <c r="EET62" s="26"/>
      <c r="EEU62" s="26"/>
      <c r="EEV62" s="26"/>
      <c r="EEW62" s="26"/>
      <c r="EEX62" s="26"/>
      <c r="EEY62" s="26"/>
      <c r="EEZ62" s="26"/>
      <c r="EFA62" s="26"/>
      <c r="EFB62" s="26"/>
      <c r="EFC62" s="26"/>
      <c r="EFD62" s="26"/>
      <c r="EFE62" s="26"/>
      <c r="EFF62" s="26"/>
      <c r="EFG62" s="26"/>
      <c r="EFH62" s="26"/>
      <c r="EFI62" s="26"/>
      <c r="EFJ62" s="26"/>
      <c r="EFK62" s="26"/>
      <c r="EFL62" s="26"/>
      <c r="EFM62" s="26"/>
      <c r="EFN62" s="26"/>
      <c r="EFO62" s="26"/>
      <c r="EFP62" s="26"/>
      <c r="EFQ62" s="26"/>
      <c r="EFR62" s="26"/>
      <c r="EFS62" s="26"/>
      <c r="EFT62" s="26"/>
      <c r="EFU62" s="26"/>
      <c r="EFV62" s="26"/>
      <c r="EFW62" s="26"/>
      <c r="EFX62" s="26"/>
      <c r="EFY62" s="26"/>
      <c r="EFZ62" s="26"/>
      <c r="EGA62" s="26"/>
      <c r="EGB62" s="26"/>
      <c r="EGC62" s="26"/>
      <c r="EGD62" s="26"/>
      <c r="EGE62" s="26"/>
      <c r="EGF62" s="26"/>
      <c r="EGG62" s="26"/>
      <c r="EGH62" s="26"/>
      <c r="EGI62" s="26"/>
      <c r="EGJ62" s="26"/>
      <c r="EGK62" s="26"/>
      <c r="EGL62" s="26"/>
      <c r="EGM62" s="26"/>
      <c r="EGN62" s="26"/>
      <c r="EGO62" s="26"/>
      <c r="EGP62" s="26"/>
      <c r="EGQ62" s="26"/>
      <c r="EGR62" s="26"/>
      <c r="EGS62" s="26"/>
      <c r="EGT62" s="26"/>
      <c r="EGU62" s="26"/>
      <c r="EGV62" s="26"/>
      <c r="EGW62" s="26"/>
      <c r="EGX62" s="26"/>
      <c r="EGY62" s="26"/>
      <c r="EGZ62" s="26"/>
      <c r="EHA62" s="26"/>
      <c r="EHB62" s="26"/>
      <c r="EHC62" s="26"/>
      <c r="EHD62" s="26"/>
      <c r="EHE62" s="26"/>
      <c r="EHF62" s="26"/>
      <c r="EHG62" s="26"/>
      <c r="EHH62" s="26"/>
      <c r="EHI62" s="26"/>
      <c r="EHJ62" s="26"/>
      <c r="EHK62" s="26"/>
      <c r="EHL62" s="26"/>
      <c r="EHM62" s="26"/>
      <c r="EHN62" s="26"/>
      <c r="EHO62" s="26"/>
      <c r="EHP62" s="26"/>
      <c r="EHQ62" s="26"/>
      <c r="EHR62" s="26"/>
      <c r="EHS62" s="26"/>
      <c r="EHT62" s="26"/>
      <c r="EHU62" s="26"/>
      <c r="EHV62" s="26"/>
      <c r="EHW62" s="26"/>
      <c r="EHX62" s="26"/>
      <c r="EHY62" s="26"/>
      <c r="EHZ62" s="26"/>
      <c r="EIA62" s="26"/>
      <c r="EIB62" s="26"/>
      <c r="EIC62" s="26"/>
      <c r="EID62" s="26"/>
      <c r="EIE62" s="26"/>
      <c r="EIF62" s="26"/>
      <c r="EIG62" s="26"/>
      <c r="EIH62" s="26"/>
      <c r="EII62" s="26"/>
      <c r="EIJ62" s="26"/>
      <c r="EIK62" s="26"/>
      <c r="EIL62" s="26"/>
      <c r="EIM62" s="26"/>
      <c r="EIN62" s="26"/>
      <c r="EIO62" s="26"/>
      <c r="EIP62" s="26"/>
      <c r="EIQ62" s="26"/>
      <c r="EIR62" s="26"/>
      <c r="EIS62" s="26"/>
      <c r="EIT62" s="26"/>
      <c r="EIU62" s="26"/>
      <c r="EIV62" s="26"/>
      <c r="EIW62" s="26"/>
      <c r="EIX62" s="26"/>
      <c r="EIY62" s="26"/>
      <c r="EIZ62" s="26"/>
      <c r="EJA62" s="26"/>
      <c r="EJB62" s="26"/>
      <c r="EJC62" s="26"/>
      <c r="EJD62" s="26"/>
      <c r="EJE62" s="26"/>
      <c r="EJF62" s="26"/>
      <c r="EJG62" s="26"/>
      <c r="EJH62" s="26"/>
      <c r="EJI62" s="26"/>
      <c r="EJJ62" s="26"/>
      <c r="EJK62" s="26"/>
      <c r="EJL62" s="26"/>
      <c r="EJM62" s="26"/>
      <c r="EJN62" s="26"/>
      <c r="EJO62" s="26"/>
      <c r="EJP62" s="26"/>
      <c r="EJQ62" s="26"/>
      <c r="EJR62" s="26"/>
      <c r="EJS62" s="26"/>
      <c r="EJT62" s="26"/>
      <c r="EJU62" s="26"/>
      <c r="EJV62" s="26"/>
      <c r="EJW62" s="26"/>
      <c r="EJX62" s="26"/>
      <c r="EJY62" s="26"/>
      <c r="EJZ62" s="26"/>
      <c r="EKA62" s="26"/>
      <c r="EKB62" s="26"/>
      <c r="EKC62" s="26"/>
      <c r="EKD62" s="26"/>
      <c r="EKE62" s="26"/>
      <c r="EKF62" s="26"/>
      <c r="EKG62" s="26"/>
      <c r="EKH62" s="26"/>
      <c r="EKI62" s="26"/>
      <c r="EKJ62" s="26"/>
      <c r="EKK62" s="26"/>
      <c r="EKL62" s="26"/>
      <c r="EKM62" s="26"/>
      <c r="EKN62" s="26"/>
      <c r="EKO62" s="26"/>
      <c r="EKP62" s="26"/>
      <c r="EKQ62" s="26"/>
      <c r="EKR62" s="26"/>
      <c r="EKS62" s="26"/>
      <c r="EKT62" s="26"/>
      <c r="EKU62" s="26"/>
      <c r="EKV62" s="26"/>
      <c r="EKW62" s="26"/>
      <c r="EKX62" s="26"/>
      <c r="EKY62" s="26"/>
      <c r="EKZ62" s="26"/>
      <c r="ELA62" s="26"/>
      <c r="ELB62" s="26"/>
      <c r="ELC62" s="26"/>
      <c r="ELD62" s="26"/>
      <c r="ELE62" s="26"/>
      <c r="ELF62" s="26"/>
      <c r="ELG62" s="26"/>
      <c r="ELH62" s="26"/>
      <c r="ELI62" s="26"/>
      <c r="ELJ62" s="26"/>
      <c r="ELK62" s="26"/>
      <c r="ELL62" s="26"/>
      <c r="ELM62" s="26"/>
      <c r="ELN62" s="26"/>
      <c r="ELO62" s="26"/>
      <c r="ELP62" s="26"/>
      <c r="ELQ62" s="26"/>
      <c r="ELR62" s="26"/>
      <c r="ELS62" s="26"/>
      <c r="ELT62" s="26"/>
      <c r="ELU62" s="26"/>
      <c r="ELV62" s="26"/>
      <c r="ELW62" s="26"/>
      <c r="ELX62" s="26"/>
      <c r="ELY62" s="26"/>
      <c r="ELZ62" s="26"/>
      <c r="EMA62" s="26"/>
      <c r="EMB62" s="26"/>
      <c r="EMC62" s="26"/>
      <c r="EMD62" s="26"/>
      <c r="EME62" s="26"/>
      <c r="EMF62" s="26"/>
      <c r="EMG62" s="26"/>
      <c r="EMH62" s="26"/>
      <c r="EMI62" s="26"/>
      <c r="EMJ62" s="26"/>
      <c r="EMK62" s="26"/>
      <c r="EML62" s="26"/>
      <c r="EMM62" s="26"/>
      <c r="EMN62" s="26"/>
      <c r="EMO62" s="26"/>
      <c r="EMP62" s="26"/>
      <c r="EMQ62" s="26"/>
      <c r="EMR62" s="26"/>
      <c r="EMS62" s="26"/>
      <c r="EMT62" s="26"/>
      <c r="EMU62" s="26"/>
      <c r="EMV62" s="26"/>
      <c r="EMW62" s="26"/>
      <c r="EMX62" s="26"/>
      <c r="EMY62" s="26"/>
      <c r="EMZ62" s="26"/>
      <c r="ENA62" s="26"/>
      <c r="ENB62" s="26"/>
      <c r="ENC62" s="26"/>
      <c r="END62" s="26"/>
      <c r="ENE62" s="26"/>
      <c r="ENF62" s="26"/>
      <c r="ENG62" s="26"/>
      <c r="ENH62" s="26"/>
      <c r="ENI62" s="26"/>
      <c r="ENJ62" s="26"/>
      <c r="ENK62" s="26"/>
      <c r="ENL62" s="26"/>
      <c r="ENM62" s="26"/>
      <c r="ENN62" s="26"/>
      <c r="ENO62" s="26"/>
      <c r="ENP62" s="26"/>
      <c r="ENQ62" s="26"/>
      <c r="ENR62" s="26"/>
      <c r="ENS62" s="26"/>
      <c r="ENT62" s="26"/>
      <c r="ENU62" s="26"/>
      <c r="ENV62" s="26"/>
      <c r="ENW62" s="26"/>
      <c r="ENX62" s="26"/>
      <c r="ENY62" s="26"/>
      <c r="ENZ62" s="26"/>
      <c r="EOA62" s="26"/>
      <c r="EOB62" s="26"/>
      <c r="EOC62" s="26"/>
      <c r="EOD62" s="26"/>
      <c r="EOE62" s="26"/>
      <c r="EOF62" s="26"/>
      <c r="EOG62" s="26"/>
      <c r="EOH62" s="26"/>
      <c r="EOI62" s="26"/>
      <c r="EOJ62" s="26"/>
      <c r="EOK62" s="26"/>
      <c r="EOL62" s="26"/>
      <c r="EOM62" s="26"/>
      <c r="EON62" s="26"/>
      <c r="EOO62" s="26"/>
      <c r="EOP62" s="26"/>
      <c r="EOQ62" s="26"/>
      <c r="EOR62" s="26"/>
      <c r="EOS62" s="26"/>
      <c r="EOT62" s="26"/>
      <c r="EOU62" s="26"/>
      <c r="EOV62" s="26"/>
      <c r="EOW62" s="26"/>
      <c r="EOX62" s="26"/>
      <c r="EOY62" s="26"/>
      <c r="EOZ62" s="26"/>
      <c r="EPA62" s="26"/>
      <c r="EPB62" s="26"/>
      <c r="EPC62" s="26"/>
      <c r="EPD62" s="26"/>
      <c r="EPE62" s="26"/>
      <c r="EPF62" s="26"/>
      <c r="EPG62" s="26"/>
      <c r="EPH62" s="26"/>
      <c r="EPI62" s="26"/>
      <c r="EPJ62" s="26"/>
      <c r="EPK62" s="26"/>
      <c r="EPL62" s="26"/>
      <c r="EPM62" s="26"/>
      <c r="EPN62" s="26"/>
      <c r="EPO62" s="26"/>
      <c r="EPP62" s="26"/>
      <c r="EPQ62" s="26"/>
      <c r="EPR62" s="26"/>
      <c r="EPS62" s="26"/>
      <c r="EPT62" s="26"/>
      <c r="EPU62" s="26"/>
      <c r="EPV62" s="26"/>
      <c r="EPW62" s="26"/>
      <c r="EPX62" s="26"/>
      <c r="EPY62" s="26"/>
      <c r="EPZ62" s="26"/>
      <c r="EQA62" s="26"/>
      <c r="EQB62" s="26"/>
      <c r="EQC62" s="26"/>
      <c r="EQD62" s="26"/>
      <c r="EQE62" s="26"/>
      <c r="EQF62" s="26"/>
      <c r="EQG62" s="26"/>
      <c r="EQH62" s="26"/>
      <c r="EQI62" s="26"/>
      <c r="EQJ62" s="26"/>
      <c r="EQK62" s="26"/>
      <c r="EQL62" s="26"/>
      <c r="EQM62" s="26"/>
      <c r="EQN62" s="26"/>
      <c r="EQO62" s="26"/>
      <c r="EQP62" s="26"/>
      <c r="EQQ62" s="26"/>
      <c r="EQR62" s="26"/>
      <c r="EQS62" s="26"/>
      <c r="EQT62" s="26"/>
      <c r="EQU62" s="26"/>
      <c r="EQV62" s="26"/>
      <c r="EQW62" s="26"/>
      <c r="EQX62" s="26"/>
      <c r="EQY62" s="26"/>
      <c r="EQZ62" s="26"/>
      <c r="ERA62" s="26"/>
      <c r="ERB62" s="26"/>
      <c r="ERC62" s="26"/>
      <c r="ERD62" s="26"/>
      <c r="ERE62" s="26"/>
      <c r="ERF62" s="26"/>
      <c r="ERG62" s="26"/>
      <c r="ERH62" s="26"/>
      <c r="ERI62" s="26"/>
      <c r="ERJ62" s="26"/>
      <c r="ERK62" s="26"/>
      <c r="ERL62" s="26"/>
      <c r="ERM62" s="26"/>
      <c r="ERN62" s="26"/>
      <c r="ERO62" s="26"/>
      <c r="ERP62" s="26"/>
      <c r="ERQ62" s="26"/>
      <c r="ERR62" s="26"/>
      <c r="ERS62" s="26"/>
      <c r="ERT62" s="26"/>
      <c r="ERU62" s="26"/>
      <c r="ERV62" s="26"/>
      <c r="ERW62" s="26"/>
      <c r="ERX62" s="26"/>
      <c r="ERY62" s="26"/>
      <c r="ERZ62" s="26"/>
      <c r="ESA62" s="26"/>
      <c r="ESB62" s="26"/>
      <c r="ESC62" s="26"/>
      <c r="ESD62" s="26"/>
      <c r="ESE62" s="26"/>
      <c r="ESF62" s="26"/>
      <c r="ESG62" s="26"/>
      <c r="ESH62" s="26"/>
      <c r="ESI62" s="26"/>
      <c r="ESJ62" s="26"/>
      <c r="ESK62" s="26"/>
      <c r="ESL62" s="26"/>
      <c r="ESM62" s="26"/>
      <c r="ESN62" s="26"/>
      <c r="ESO62" s="26"/>
      <c r="ESP62" s="26"/>
      <c r="ESQ62" s="26"/>
      <c r="ESR62" s="26"/>
      <c r="ESS62" s="26"/>
      <c r="EST62" s="26"/>
      <c r="ESU62" s="26"/>
      <c r="ESV62" s="26"/>
      <c r="ESW62" s="26"/>
      <c r="ESX62" s="26"/>
      <c r="ESY62" s="26"/>
      <c r="ESZ62" s="26"/>
      <c r="ETA62" s="26"/>
      <c r="ETB62" s="26"/>
      <c r="ETC62" s="26"/>
      <c r="ETD62" s="26"/>
      <c r="ETE62" s="26"/>
      <c r="ETF62" s="26"/>
      <c r="ETG62" s="26"/>
      <c r="ETH62" s="26"/>
      <c r="ETI62" s="26"/>
      <c r="ETJ62" s="26"/>
      <c r="ETK62" s="26"/>
      <c r="ETL62" s="26"/>
      <c r="ETM62" s="26"/>
      <c r="ETN62" s="26"/>
      <c r="ETO62" s="26"/>
      <c r="ETP62" s="26"/>
      <c r="ETQ62" s="26"/>
      <c r="ETR62" s="26"/>
      <c r="ETS62" s="26"/>
      <c r="ETT62" s="26"/>
      <c r="ETU62" s="26"/>
      <c r="ETV62" s="26"/>
      <c r="ETW62" s="26"/>
      <c r="ETX62" s="26"/>
      <c r="ETY62" s="26"/>
      <c r="ETZ62" s="26"/>
      <c r="EUA62" s="26"/>
      <c r="EUB62" s="26"/>
      <c r="EUC62" s="26"/>
      <c r="EUD62" s="26"/>
      <c r="EUE62" s="26"/>
      <c r="EUF62" s="26"/>
      <c r="EUG62" s="26"/>
      <c r="EUH62" s="26"/>
      <c r="EUI62" s="26"/>
      <c r="EUJ62" s="26"/>
      <c r="EUK62" s="26"/>
      <c r="EUL62" s="26"/>
      <c r="EUM62" s="26"/>
      <c r="EUN62" s="26"/>
      <c r="EUO62" s="26"/>
      <c r="EUP62" s="26"/>
      <c r="EUQ62" s="26"/>
      <c r="EUR62" s="26"/>
      <c r="EUS62" s="26"/>
      <c r="EUT62" s="26"/>
      <c r="EUU62" s="26"/>
      <c r="EUV62" s="26"/>
      <c r="EUW62" s="26"/>
      <c r="EUX62" s="26"/>
      <c r="EUY62" s="26"/>
      <c r="EUZ62" s="26"/>
      <c r="EVA62" s="26"/>
      <c r="EVB62" s="26"/>
      <c r="EVC62" s="26"/>
      <c r="EVD62" s="26"/>
      <c r="EVE62" s="26"/>
      <c r="EVF62" s="26"/>
      <c r="EVG62" s="26"/>
      <c r="EVH62" s="26"/>
      <c r="EVI62" s="26"/>
      <c r="EVJ62" s="26"/>
      <c r="EVK62" s="26"/>
      <c r="EVL62" s="26"/>
      <c r="EVM62" s="26"/>
      <c r="EVN62" s="26"/>
      <c r="EVO62" s="26"/>
      <c r="EVP62" s="26"/>
      <c r="EVQ62" s="26"/>
      <c r="EVR62" s="26"/>
      <c r="EVS62" s="26"/>
      <c r="EVT62" s="26"/>
      <c r="EVU62" s="26"/>
      <c r="EVV62" s="26"/>
      <c r="EVW62" s="26"/>
      <c r="EVX62" s="26"/>
      <c r="EVY62" s="26"/>
      <c r="EVZ62" s="26"/>
      <c r="EWA62" s="26"/>
      <c r="EWB62" s="26"/>
      <c r="EWC62" s="26"/>
      <c r="EWD62" s="26"/>
      <c r="EWE62" s="26"/>
      <c r="EWF62" s="26"/>
      <c r="EWG62" s="26"/>
      <c r="EWH62" s="26"/>
      <c r="EWI62" s="26"/>
      <c r="EWJ62" s="26"/>
      <c r="EWK62" s="26"/>
      <c r="EWL62" s="26"/>
      <c r="EWM62" s="26"/>
      <c r="EWN62" s="26"/>
      <c r="EWO62" s="26"/>
      <c r="EWP62" s="26"/>
      <c r="EWQ62" s="26"/>
      <c r="EWR62" s="26"/>
      <c r="EWS62" s="26"/>
      <c r="EWT62" s="26"/>
      <c r="EWU62" s="26"/>
      <c r="EWV62" s="26"/>
      <c r="EWW62" s="26"/>
      <c r="EWX62" s="26"/>
      <c r="EWY62" s="26"/>
      <c r="EWZ62" s="26"/>
      <c r="EXA62" s="26"/>
      <c r="EXB62" s="26"/>
      <c r="EXC62" s="26"/>
      <c r="EXD62" s="26"/>
      <c r="EXE62" s="26"/>
      <c r="EXF62" s="26"/>
      <c r="EXG62" s="26"/>
      <c r="EXH62" s="26"/>
      <c r="EXI62" s="26"/>
      <c r="EXJ62" s="26"/>
      <c r="EXK62" s="26"/>
      <c r="EXL62" s="26"/>
      <c r="EXM62" s="26"/>
      <c r="EXN62" s="26"/>
      <c r="EXO62" s="26"/>
      <c r="EXP62" s="26"/>
      <c r="EXQ62" s="26"/>
      <c r="EXR62" s="26"/>
      <c r="EXS62" s="26"/>
      <c r="EXT62" s="26"/>
      <c r="EXU62" s="26"/>
      <c r="EXV62" s="26"/>
      <c r="EXW62" s="26"/>
      <c r="EXX62" s="26"/>
      <c r="EXY62" s="26"/>
      <c r="EXZ62" s="26"/>
      <c r="EYA62" s="26"/>
      <c r="EYB62" s="26"/>
      <c r="EYC62" s="26"/>
      <c r="EYD62" s="26"/>
      <c r="EYE62" s="26"/>
      <c r="EYF62" s="26"/>
      <c r="EYG62" s="26"/>
      <c r="EYH62" s="26"/>
      <c r="EYI62" s="26"/>
      <c r="EYJ62" s="26"/>
      <c r="EYK62" s="26"/>
      <c r="EYL62" s="26"/>
      <c r="EYM62" s="26"/>
      <c r="EYN62" s="26"/>
      <c r="EYO62" s="26"/>
      <c r="EYP62" s="26"/>
      <c r="EYQ62" s="26"/>
      <c r="EYR62" s="26"/>
      <c r="EYS62" s="26"/>
      <c r="EYT62" s="26"/>
      <c r="EYU62" s="26"/>
      <c r="EYV62" s="26"/>
      <c r="EYW62" s="26"/>
      <c r="EYX62" s="26"/>
      <c r="EYY62" s="26"/>
      <c r="EYZ62" s="26"/>
      <c r="EZA62" s="26"/>
      <c r="EZB62" s="26"/>
      <c r="EZC62" s="26"/>
      <c r="EZD62" s="26"/>
      <c r="EZE62" s="26"/>
      <c r="EZF62" s="26"/>
      <c r="EZG62" s="26"/>
      <c r="EZH62" s="26"/>
      <c r="EZI62" s="26"/>
      <c r="EZJ62" s="26"/>
      <c r="EZK62" s="26"/>
      <c r="EZL62" s="26"/>
      <c r="EZM62" s="26"/>
      <c r="EZN62" s="26"/>
      <c r="EZO62" s="26"/>
      <c r="EZP62" s="26"/>
      <c r="EZQ62" s="26"/>
      <c r="EZR62" s="26"/>
      <c r="EZS62" s="26"/>
      <c r="EZT62" s="26"/>
      <c r="EZU62" s="26"/>
      <c r="EZV62" s="26"/>
      <c r="EZW62" s="26"/>
      <c r="EZX62" s="26"/>
      <c r="EZY62" s="26"/>
      <c r="EZZ62" s="26"/>
      <c r="FAA62" s="26"/>
      <c r="FAB62" s="26"/>
      <c r="FAC62" s="26"/>
      <c r="FAD62" s="26"/>
      <c r="FAE62" s="26"/>
      <c r="FAF62" s="26"/>
      <c r="FAG62" s="26"/>
      <c r="FAH62" s="26"/>
      <c r="FAI62" s="26"/>
      <c r="FAJ62" s="26"/>
      <c r="FAK62" s="26"/>
      <c r="FAL62" s="26"/>
      <c r="FAM62" s="26"/>
      <c r="FAN62" s="26"/>
      <c r="FAO62" s="26"/>
      <c r="FAP62" s="26"/>
      <c r="FAQ62" s="26"/>
      <c r="FAR62" s="26"/>
      <c r="FAS62" s="26"/>
      <c r="FAT62" s="26"/>
      <c r="FAU62" s="26"/>
      <c r="FAV62" s="26"/>
      <c r="FAW62" s="26"/>
      <c r="FAX62" s="26"/>
      <c r="FAY62" s="26"/>
      <c r="FAZ62" s="26"/>
      <c r="FBA62" s="26"/>
      <c r="FBB62" s="26"/>
      <c r="FBC62" s="26"/>
      <c r="FBD62" s="26"/>
      <c r="FBE62" s="26"/>
      <c r="FBF62" s="26"/>
      <c r="FBG62" s="26"/>
      <c r="FBH62" s="26"/>
      <c r="FBI62" s="26"/>
      <c r="FBJ62" s="26"/>
      <c r="FBK62" s="26"/>
      <c r="FBL62" s="26"/>
      <c r="FBM62" s="26"/>
      <c r="FBN62" s="26"/>
      <c r="FBO62" s="26"/>
      <c r="FBP62" s="26"/>
      <c r="FBQ62" s="26"/>
      <c r="FBR62" s="26"/>
      <c r="FBS62" s="26"/>
      <c r="FBT62" s="26"/>
      <c r="FBU62" s="26"/>
      <c r="FBV62" s="26"/>
      <c r="FBW62" s="26"/>
      <c r="FBX62" s="26"/>
      <c r="FBY62" s="26"/>
      <c r="FBZ62" s="26"/>
      <c r="FCA62" s="26"/>
      <c r="FCB62" s="26"/>
      <c r="FCC62" s="26"/>
      <c r="FCD62" s="26"/>
      <c r="FCE62" s="26"/>
      <c r="FCF62" s="26"/>
      <c r="FCG62" s="26"/>
      <c r="FCH62" s="26"/>
      <c r="FCI62" s="26"/>
      <c r="FCJ62" s="26"/>
      <c r="FCK62" s="26"/>
      <c r="FCL62" s="26"/>
      <c r="FCM62" s="26"/>
      <c r="FCN62" s="26"/>
      <c r="FCO62" s="26"/>
      <c r="FCP62" s="26"/>
      <c r="FCQ62" s="26"/>
      <c r="FCR62" s="26"/>
      <c r="FCS62" s="26"/>
      <c r="FCT62" s="26"/>
      <c r="FCU62" s="26"/>
      <c r="FCV62" s="26"/>
      <c r="FCW62" s="26"/>
      <c r="FCX62" s="26"/>
      <c r="FCY62" s="26"/>
      <c r="FCZ62" s="26"/>
      <c r="FDA62" s="26"/>
      <c r="FDB62" s="26"/>
      <c r="FDC62" s="26"/>
      <c r="FDD62" s="26"/>
      <c r="FDE62" s="26"/>
      <c r="FDF62" s="26"/>
      <c r="FDG62" s="26"/>
      <c r="FDH62" s="26"/>
      <c r="FDI62" s="26"/>
      <c r="FDJ62" s="26"/>
      <c r="FDK62" s="26"/>
      <c r="FDL62" s="26"/>
      <c r="FDM62" s="26"/>
      <c r="FDN62" s="26"/>
      <c r="FDO62" s="26"/>
      <c r="FDP62" s="26"/>
      <c r="FDQ62" s="26"/>
      <c r="FDR62" s="26"/>
      <c r="FDS62" s="26"/>
      <c r="FDT62" s="26"/>
      <c r="FDU62" s="26"/>
      <c r="FDV62" s="26"/>
      <c r="FDW62" s="26"/>
      <c r="FDX62" s="26"/>
      <c r="FDY62" s="26"/>
      <c r="FDZ62" s="26"/>
      <c r="FEA62" s="26"/>
      <c r="FEB62" s="26"/>
      <c r="FEC62" s="26"/>
      <c r="FED62" s="26"/>
      <c r="FEE62" s="26"/>
      <c r="FEF62" s="26"/>
      <c r="FEG62" s="26"/>
      <c r="FEH62" s="26"/>
      <c r="FEI62" s="26"/>
      <c r="FEJ62" s="26"/>
      <c r="FEK62" s="26"/>
      <c r="FEL62" s="26"/>
      <c r="FEM62" s="26"/>
      <c r="FEN62" s="26"/>
      <c r="FEO62" s="26"/>
      <c r="FEP62" s="26"/>
      <c r="FEQ62" s="26"/>
      <c r="FER62" s="26"/>
      <c r="FES62" s="26"/>
      <c r="FET62" s="26"/>
      <c r="FEU62" s="26"/>
      <c r="FEV62" s="26"/>
      <c r="FEW62" s="26"/>
      <c r="FEX62" s="26"/>
      <c r="FEY62" s="26"/>
      <c r="FEZ62" s="26"/>
      <c r="FFA62" s="26"/>
      <c r="FFB62" s="26"/>
      <c r="FFC62" s="26"/>
      <c r="FFD62" s="26"/>
      <c r="FFE62" s="26"/>
      <c r="FFF62" s="26"/>
      <c r="FFG62" s="26"/>
      <c r="FFH62" s="26"/>
      <c r="FFI62" s="26"/>
      <c r="FFJ62" s="26"/>
      <c r="FFK62" s="26"/>
      <c r="FFL62" s="26"/>
      <c r="FFM62" s="26"/>
      <c r="FFN62" s="26"/>
      <c r="FFO62" s="26"/>
      <c r="FFP62" s="26"/>
      <c r="FFQ62" s="26"/>
      <c r="FFR62" s="26"/>
      <c r="FFS62" s="26"/>
      <c r="FFT62" s="26"/>
      <c r="FFU62" s="26"/>
      <c r="FFV62" s="26"/>
      <c r="FFW62" s="26"/>
      <c r="FFX62" s="26"/>
      <c r="FFY62" s="26"/>
      <c r="FFZ62" s="26"/>
      <c r="FGA62" s="26"/>
      <c r="FGB62" s="26"/>
      <c r="FGC62" s="26"/>
      <c r="FGD62" s="26"/>
      <c r="FGE62" s="26"/>
      <c r="FGF62" s="26"/>
      <c r="FGG62" s="26"/>
      <c r="FGH62" s="26"/>
      <c r="FGI62" s="26"/>
      <c r="FGJ62" s="26"/>
      <c r="FGK62" s="26"/>
      <c r="FGL62" s="26"/>
      <c r="FGM62" s="26"/>
      <c r="FGN62" s="26"/>
      <c r="FGO62" s="26"/>
      <c r="FGP62" s="26"/>
      <c r="FGQ62" s="26"/>
      <c r="FGR62" s="26"/>
      <c r="FGS62" s="26"/>
      <c r="FGT62" s="26"/>
      <c r="FGU62" s="26"/>
      <c r="FGV62" s="26"/>
      <c r="FGW62" s="26"/>
      <c r="FGX62" s="26"/>
      <c r="FGY62" s="26"/>
      <c r="FGZ62" s="26"/>
      <c r="FHA62" s="26"/>
      <c r="FHB62" s="26"/>
      <c r="FHC62" s="26"/>
      <c r="FHD62" s="26"/>
      <c r="FHE62" s="26"/>
      <c r="FHF62" s="26"/>
      <c r="FHG62" s="26"/>
      <c r="FHH62" s="26"/>
      <c r="FHI62" s="26"/>
      <c r="FHJ62" s="26"/>
      <c r="FHK62" s="26"/>
      <c r="FHL62" s="26"/>
      <c r="FHM62" s="26"/>
      <c r="FHN62" s="26"/>
      <c r="FHO62" s="26"/>
      <c r="FHP62" s="26"/>
      <c r="FHQ62" s="26"/>
      <c r="FHR62" s="26"/>
      <c r="FHS62" s="26"/>
      <c r="FHT62" s="26"/>
      <c r="FHU62" s="26"/>
      <c r="FHV62" s="26"/>
      <c r="FHW62" s="26"/>
      <c r="FHX62" s="26"/>
      <c r="FHY62" s="26"/>
      <c r="FHZ62" s="26"/>
      <c r="FIA62" s="26"/>
      <c r="FIB62" s="26"/>
      <c r="FIC62" s="26"/>
      <c r="FID62" s="26"/>
      <c r="FIE62" s="26"/>
      <c r="FIF62" s="26"/>
      <c r="FIG62" s="26"/>
      <c r="FIH62" s="26"/>
      <c r="FII62" s="26"/>
      <c r="FIJ62" s="26"/>
      <c r="FIK62" s="26"/>
      <c r="FIL62" s="26"/>
      <c r="FIM62" s="26"/>
      <c r="FIN62" s="26"/>
      <c r="FIO62" s="26"/>
      <c r="FIP62" s="26"/>
      <c r="FIQ62" s="26"/>
      <c r="FIR62" s="26"/>
      <c r="FIS62" s="26"/>
      <c r="FIT62" s="26"/>
      <c r="FIU62" s="26"/>
      <c r="FIV62" s="26"/>
      <c r="FIW62" s="26"/>
      <c r="FIX62" s="26"/>
      <c r="FIY62" s="26"/>
      <c r="FIZ62" s="26"/>
      <c r="FJA62" s="26"/>
      <c r="FJB62" s="26"/>
      <c r="FJC62" s="26"/>
      <c r="FJD62" s="26"/>
      <c r="FJE62" s="26"/>
      <c r="FJF62" s="26"/>
      <c r="FJG62" s="26"/>
      <c r="FJH62" s="26"/>
      <c r="FJI62" s="26"/>
      <c r="FJJ62" s="26"/>
      <c r="FJK62" s="26"/>
      <c r="FJL62" s="26"/>
      <c r="FJM62" s="26"/>
      <c r="FJN62" s="26"/>
      <c r="FJO62" s="26"/>
      <c r="FJP62" s="26"/>
      <c r="FJQ62" s="26"/>
      <c r="FJR62" s="26"/>
      <c r="FJS62" s="26"/>
      <c r="FJT62" s="26"/>
      <c r="FJU62" s="26"/>
      <c r="FJV62" s="26"/>
      <c r="FJW62" s="26"/>
      <c r="FJX62" s="26"/>
      <c r="FJY62" s="26"/>
      <c r="FJZ62" s="26"/>
      <c r="FKA62" s="26"/>
      <c r="FKB62" s="26"/>
      <c r="FKC62" s="26"/>
      <c r="FKD62" s="26"/>
      <c r="FKE62" s="26"/>
      <c r="FKF62" s="26"/>
      <c r="FKG62" s="26"/>
      <c r="FKH62" s="26"/>
      <c r="FKI62" s="26"/>
      <c r="FKJ62" s="26"/>
      <c r="FKK62" s="26"/>
      <c r="FKL62" s="26"/>
      <c r="FKM62" s="26"/>
      <c r="FKN62" s="26"/>
      <c r="FKO62" s="26"/>
      <c r="FKP62" s="26"/>
      <c r="FKQ62" s="26"/>
      <c r="FKR62" s="26"/>
      <c r="FKS62" s="26"/>
      <c r="FKT62" s="26"/>
      <c r="FKU62" s="26"/>
      <c r="FKV62" s="26"/>
      <c r="FKW62" s="26"/>
      <c r="FKX62" s="26"/>
      <c r="FKY62" s="26"/>
      <c r="FKZ62" s="26"/>
      <c r="FLA62" s="26"/>
      <c r="FLB62" s="26"/>
      <c r="FLC62" s="26"/>
      <c r="FLD62" s="26"/>
      <c r="FLE62" s="26"/>
      <c r="FLF62" s="26"/>
      <c r="FLG62" s="26"/>
      <c r="FLH62" s="26"/>
      <c r="FLI62" s="26"/>
      <c r="FLJ62" s="26"/>
      <c r="FLK62" s="26"/>
      <c r="FLL62" s="26"/>
      <c r="FLM62" s="26"/>
      <c r="FLN62" s="26"/>
      <c r="FLO62" s="26"/>
      <c r="FLP62" s="26"/>
      <c r="FLQ62" s="26"/>
      <c r="FLR62" s="26"/>
      <c r="FLS62" s="26"/>
      <c r="FLT62" s="26"/>
      <c r="FLU62" s="26"/>
      <c r="FLV62" s="26"/>
      <c r="FLW62" s="26"/>
      <c r="FLX62" s="26"/>
      <c r="FLY62" s="26"/>
      <c r="FLZ62" s="26"/>
      <c r="FMA62" s="26"/>
      <c r="FMB62" s="26"/>
      <c r="FMC62" s="26"/>
      <c r="FMD62" s="26"/>
      <c r="FME62" s="26"/>
      <c r="FMF62" s="26"/>
      <c r="FMG62" s="26"/>
      <c r="FMH62" s="26"/>
      <c r="FMI62" s="26"/>
      <c r="FMJ62" s="26"/>
      <c r="FMK62" s="26"/>
      <c r="FML62" s="26"/>
      <c r="FMM62" s="26"/>
      <c r="FMN62" s="26"/>
      <c r="FMO62" s="26"/>
      <c r="FMP62" s="26"/>
      <c r="FMQ62" s="26"/>
      <c r="FMR62" s="26"/>
      <c r="FMS62" s="26"/>
      <c r="FMT62" s="26"/>
      <c r="FMU62" s="26"/>
      <c r="FMV62" s="26"/>
      <c r="FMW62" s="26"/>
      <c r="FMX62" s="26"/>
      <c r="FMY62" s="26"/>
      <c r="FMZ62" s="26"/>
      <c r="FNA62" s="26"/>
      <c r="FNB62" s="26"/>
      <c r="FNC62" s="26"/>
      <c r="FND62" s="26"/>
      <c r="FNE62" s="26"/>
      <c r="FNF62" s="26"/>
      <c r="FNG62" s="26"/>
      <c r="FNH62" s="26"/>
      <c r="FNI62" s="26"/>
      <c r="FNJ62" s="26"/>
      <c r="FNK62" s="26"/>
      <c r="FNL62" s="26"/>
      <c r="FNM62" s="26"/>
      <c r="FNN62" s="26"/>
      <c r="FNO62" s="26"/>
      <c r="FNP62" s="26"/>
      <c r="FNQ62" s="26"/>
      <c r="FNR62" s="26"/>
      <c r="FNS62" s="26"/>
      <c r="FNT62" s="26"/>
      <c r="FNU62" s="26"/>
      <c r="FNV62" s="26"/>
      <c r="FNW62" s="26"/>
      <c r="FNX62" s="26"/>
      <c r="FNY62" s="26"/>
      <c r="FNZ62" s="26"/>
      <c r="FOA62" s="26"/>
      <c r="FOB62" s="26"/>
      <c r="FOC62" s="26"/>
      <c r="FOD62" s="26"/>
      <c r="FOE62" s="26"/>
      <c r="FOF62" s="26"/>
      <c r="FOG62" s="26"/>
      <c r="FOH62" s="26"/>
      <c r="FOI62" s="26"/>
      <c r="FOJ62" s="26"/>
      <c r="FOK62" s="26"/>
      <c r="FOL62" s="26"/>
      <c r="FOM62" s="26"/>
      <c r="FON62" s="26"/>
      <c r="FOO62" s="26"/>
      <c r="FOP62" s="26"/>
      <c r="FOQ62" s="26"/>
      <c r="FOR62" s="26"/>
      <c r="FOS62" s="26"/>
      <c r="FOT62" s="26"/>
      <c r="FOU62" s="26"/>
      <c r="FOV62" s="26"/>
      <c r="FOW62" s="26"/>
      <c r="FOX62" s="26"/>
      <c r="FOY62" s="26"/>
      <c r="FOZ62" s="26"/>
      <c r="FPA62" s="26"/>
      <c r="FPB62" s="26"/>
      <c r="FPC62" s="26"/>
      <c r="FPD62" s="26"/>
      <c r="FPE62" s="26"/>
      <c r="FPF62" s="26"/>
      <c r="FPG62" s="26"/>
      <c r="FPH62" s="26"/>
      <c r="FPI62" s="26"/>
      <c r="FPJ62" s="26"/>
      <c r="FPK62" s="26"/>
      <c r="FPL62" s="26"/>
      <c r="FPM62" s="26"/>
      <c r="FPN62" s="26"/>
      <c r="FPO62" s="26"/>
      <c r="FPP62" s="26"/>
      <c r="FPQ62" s="26"/>
      <c r="FPR62" s="26"/>
      <c r="FPS62" s="26"/>
      <c r="FPT62" s="26"/>
      <c r="FPU62" s="26"/>
      <c r="FPV62" s="26"/>
      <c r="FPW62" s="26"/>
      <c r="FPX62" s="26"/>
      <c r="FPY62" s="26"/>
      <c r="FPZ62" s="26"/>
      <c r="FQA62" s="26"/>
      <c r="FQB62" s="26"/>
      <c r="FQC62" s="26"/>
      <c r="FQD62" s="26"/>
      <c r="FQE62" s="26"/>
      <c r="FQF62" s="26"/>
      <c r="FQG62" s="26"/>
      <c r="FQH62" s="26"/>
      <c r="FQI62" s="26"/>
      <c r="FQJ62" s="26"/>
      <c r="FQK62" s="26"/>
      <c r="FQL62" s="26"/>
      <c r="FQM62" s="26"/>
      <c r="FQN62" s="26"/>
      <c r="FQO62" s="26"/>
      <c r="FQP62" s="26"/>
      <c r="FQQ62" s="26"/>
      <c r="FQR62" s="26"/>
      <c r="FQS62" s="26"/>
      <c r="FQT62" s="26"/>
      <c r="FQU62" s="26"/>
      <c r="FQV62" s="26"/>
      <c r="FQW62" s="26"/>
      <c r="FQX62" s="26"/>
      <c r="FQY62" s="26"/>
      <c r="FQZ62" s="26"/>
      <c r="FRA62" s="26"/>
      <c r="FRB62" s="26"/>
      <c r="FRC62" s="26"/>
      <c r="FRD62" s="26"/>
      <c r="FRE62" s="26"/>
      <c r="FRF62" s="26"/>
      <c r="FRG62" s="26"/>
      <c r="FRH62" s="26"/>
      <c r="FRI62" s="26"/>
      <c r="FRJ62" s="26"/>
      <c r="FRK62" s="26"/>
      <c r="FRL62" s="26"/>
      <c r="FRM62" s="26"/>
      <c r="FRN62" s="26"/>
      <c r="FRO62" s="26"/>
      <c r="FRP62" s="26"/>
      <c r="FRQ62" s="26"/>
      <c r="FRR62" s="26"/>
      <c r="FRS62" s="26"/>
      <c r="FRT62" s="26"/>
      <c r="FRU62" s="26"/>
      <c r="FRV62" s="26"/>
      <c r="FRW62" s="26"/>
      <c r="FRX62" s="26"/>
      <c r="FRY62" s="26"/>
      <c r="FRZ62" s="26"/>
      <c r="FSA62" s="26"/>
      <c r="FSB62" s="26"/>
      <c r="FSC62" s="26"/>
      <c r="FSD62" s="26"/>
      <c r="FSE62" s="26"/>
      <c r="FSF62" s="26"/>
      <c r="FSG62" s="26"/>
      <c r="FSH62" s="26"/>
      <c r="FSI62" s="26"/>
      <c r="FSJ62" s="26"/>
      <c r="FSK62" s="26"/>
      <c r="FSL62" s="26"/>
      <c r="FSM62" s="26"/>
      <c r="FSN62" s="26"/>
      <c r="FSO62" s="26"/>
      <c r="FSP62" s="26"/>
      <c r="FSQ62" s="26"/>
      <c r="FSR62" s="26"/>
      <c r="FSS62" s="26"/>
      <c r="FST62" s="26"/>
      <c r="FSU62" s="26"/>
      <c r="FSV62" s="26"/>
      <c r="FSW62" s="26"/>
      <c r="FSX62" s="26"/>
      <c r="FSY62" s="26"/>
      <c r="FSZ62" s="26"/>
      <c r="FTA62" s="26"/>
      <c r="FTB62" s="26"/>
      <c r="FTC62" s="26"/>
      <c r="FTD62" s="26"/>
      <c r="FTE62" s="26"/>
      <c r="FTF62" s="26"/>
      <c r="FTG62" s="26"/>
      <c r="FTH62" s="26"/>
      <c r="FTI62" s="26"/>
      <c r="FTJ62" s="26"/>
      <c r="FTK62" s="26"/>
      <c r="FTL62" s="26"/>
      <c r="FTM62" s="26"/>
      <c r="FTN62" s="26"/>
      <c r="FTO62" s="26"/>
      <c r="FTP62" s="26"/>
      <c r="FTQ62" s="26"/>
      <c r="FTR62" s="26"/>
      <c r="FTS62" s="26"/>
      <c r="FTT62" s="26"/>
      <c r="FTU62" s="26"/>
      <c r="FTV62" s="26"/>
      <c r="FTW62" s="26"/>
      <c r="FTX62" s="26"/>
      <c r="FTY62" s="26"/>
      <c r="FTZ62" s="26"/>
      <c r="FUA62" s="26"/>
      <c r="FUB62" s="26"/>
      <c r="FUC62" s="26"/>
      <c r="FUD62" s="26"/>
      <c r="FUE62" s="26"/>
      <c r="FUF62" s="26"/>
      <c r="FUG62" s="26"/>
      <c r="FUH62" s="26"/>
      <c r="FUI62" s="26"/>
      <c r="FUJ62" s="26"/>
      <c r="FUK62" s="26"/>
      <c r="FUL62" s="26"/>
      <c r="FUM62" s="26"/>
      <c r="FUN62" s="26"/>
      <c r="FUO62" s="26"/>
      <c r="FUP62" s="26"/>
      <c r="FUQ62" s="26"/>
      <c r="FUR62" s="26"/>
      <c r="FUS62" s="26"/>
      <c r="FUT62" s="26"/>
      <c r="FUU62" s="26"/>
      <c r="FUV62" s="26"/>
      <c r="FUW62" s="26"/>
      <c r="FUX62" s="26"/>
      <c r="FUY62" s="26"/>
      <c r="FUZ62" s="26"/>
      <c r="FVA62" s="26"/>
      <c r="FVB62" s="26"/>
      <c r="FVC62" s="26"/>
      <c r="FVD62" s="26"/>
      <c r="FVE62" s="26"/>
      <c r="FVF62" s="26"/>
      <c r="FVG62" s="26"/>
      <c r="FVH62" s="26"/>
      <c r="FVI62" s="26"/>
      <c r="FVJ62" s="26"/>
      <c r="FVK62" s="26"/>
      <c r="FVL62" s="26"/>
      <c r="FVM62" s="26"/>
      <c r="FVN62" s="26"/>
      <c r="FVO62" s="26"/>
      <c r="FVP62" s="26"/>
      <c r="FVQ62" s="26"/>
      <c r="FVR62" s="26"/>
      <c r="FVS62" s="26"/>
      <c r="FVT62" s="26"/>
      <c r="FVU62" s="26"/>
      <c r="FVV62" s="26"/>
      <c r="FVW62" s="26"/>
      <c r="FVX62" s="26"/>
      <c r="FVY62" s="26"/>
      <c r="FVZ62" s="26"/>
      <c r="FWA62" s="26"/>
      <c r="FWB62" s="26"/>
      <c r="FWC62" s="26"/>
      <c r="FWD62" s="26"/>
      <c r="FWE62" s="26"/>
      <c r="FWF62" s="26"/>
      <c r="FWG62" s="26"/>
      <c r="FWH62" s="26"/>
      <c r="FWI62" s="26"/>
      <c r="FWJ62" s="26"/>
      <c r="FWK62" s="26"/>
      <c r="FWL62" s="26"/>
      <c r="FWM62" s="26"/>
      <c r="FWN62" s="26"/>
      <c r="FWO62" s="26"/>
      <c r="FWP62" s="26"/>
      <c r="FWQ62" s="26"/>
      <c r="FWR62" s="26"/>
      <c r="FWS62" s="26"/>
      <c r="FWT62" s="26"/>
      <c r="FWU62" s="26"/>
      <c r="FWV62" s="26"/>
      <c r="FWW62" s="26"/>
      <c r="FWX62" s="26"/>
      <c r="FWY62" s="26"/>
      <c r="FWZ62" s="26"/>
      <c r="FXA62" s="26"/>
      <c r="FXB62" s="26"/>
      <c r="FXC62" s="26"/>
      <c r="FXD62" s="26"/>
      <c r="FXE62" s="26"/>
      <c r="FXF62" s="26"/>
      <c r="FXG62" s="26"/>
      <c r="FXH62" s="26"/>
      <c r="FXI62" s="26"/>
      <c r="FXJ62" s="26"/>
      <c r="FXK62" s="26"/>
      <c r="FXL62" s="26"/>
      <c r="FXM62" s="26"/>
      <c r="FXN62" s="26"/>
      <c r="FXO62" s="26"/>
      <c r="FXP62" s="26"/>
      <c r="FXQ62" s="26"/>
      <c r="FXR62" s="26"/>
      <c r="FXS62" s="26"/>
      <c r="FXT62" s="26"/>
      <c r="FXU62" s="26"/>
      <c r="FXV62" s="26"/>
      <c r="FXW62" s="26"/>
      <c r="FXX62" s="26"/>
      <c r="FXY62" s="26"/>
      <c r="FXZ62" s="26"/>
      <c r="FYA62" s="26"/>
      <c r="FYB62" s="26"/>
      <c r="FYC62" s="26"/>
      <c r="FYD62" s="26"/>
      <c r="FYE62" s="26"/>
      <c r="FYF62" s="26"/>
      <c r="FYG62" s="26"/>
      <c r="FYH62" s="26"/>
      <c r="FYI62" s="26"/>
      <c r="FYJ62" s="26"/>
      <c r="FYK62" s="26"/>
      <c r="FYL62" s="26"/>
      <c r="FYM62" s="26"/>
      <c r="FYN62" s="26"/>
      <c r="FYO62" s="26"/>
      <c r="FYP62" s="26"/>
      <c r="FYQ62" s="26"/>
      <c r="FYR62" s="26"/>
      <c r="FYS62" s="26"/>
      <c r="FYT62" s="26"/>
      <c r="FYU62" s="26"/>
      <c r="FYV62" s="26"/>
      <c r="FYW62" s="26"/>
      <c r="FYX62" s="26"/>
      <c r="FYY62" s="26"/>
      <c r="FYZ62" s="26"/>
      <c r="FZA62" s="26"/>
      <c r="FZB62" s="26"/>
      <c r="FZC62" s="26"/>
      <c r="FZD62" s="26"/>
      <c r="FZE62" s="26"/>
      <c r="FZF62" s="26"/>
      <c r="FZG62" s="26"/>
      <c r="FZH62" s="26"/>
      <c r="FZI62" s="26"/>
      <c r="FZJ62" s="26"/>
      <c r="FZK62" s="26"/>
      <c r="FZL62" s="26"/>
      <c r="FZM62" s="26"/>
      <c r="FZN62" s="26"/>
      <c r="FZO62" s="26"/>
      <c r="FZP62" s="26"/>
      <c r="FZQ62" s="26"/>
      <c r="FZR62" s="26"/>
      <c r="FZS62" s="26"/>
      <c r="FZT62" s="26"/>
      <c r="FZU62" s="26"/>
      <c r="FZV62" s="26"/>
      <c r="FZW62" s="26"/>
      <c r="FZX62" s="26"/>
      <c r="FZY62" s="26"/>
      <c r="FZZ62" s="26"/>
      <c r="GAA62" s="26"/>
      <c r="GAB62" s="26"/>
      <c r="GAC62" s="26"/>
      <c r="GAD62" s="26"/>
      <c r="GAE62" s="26"/>
      <c r="GAF62" s="26"/>
      <c r="GAG62" s="26"/>
      <c r="GAH62" s="26"/>
      <c r="GAI62" s="26"/>
      <c r="GAJ62" s="26"/>
      <c r="GAK62" s="26"/>
      <c r="GAL62" s="26"/>
      <c r="GAM62" s="26"/>
      <c r="GAN62" s="26"/>
      <c r="GAO62" s="26"/>
      <c r="GAP62" s="26"/>
      <c r="GAQ62" s="26"/>
      <c r="GAR62" s="26"/>
      <c r="GAS62" s="26"/>
      <c r="GAT62" s="26"/>
      <c r="GAU62" s="26"/>
      <c r="GAV62" s="26"/>
      <c r="GAW62" s="26"/>
      <c r="GAX62" s="26"/>
      <c r="GAY62" s="26"/>
      <c r="GAZ62" s="26"/>
      <c r="GBA62" s="26"/>
      <c r="GBB62" s="26"/>
      <c r="GBC62" s="26"/>
      <c r="GBD62" s="26"/>
      <c r="GBE62" s="26"/>
      <c r="GBF62" s="26"/>
      <c r="GBG62" s="26"/>
      <c r="GBH62" s="26"/>
      <c r="GBI62" s="26"/>
      <c r="GBJ62" s="26"/>
      <c r="GBK62" s="26"/>
      <c r="GBL62" s="26"/>
      <c r="GBM62" s="26"/>
      <c r="GBN62" s="26"/>
      <c r="GBO62" s="26"/>
      <c r="GBP62" s="26"/>
      <c r="GBQ62" s="26"/>
      <c r="GBR62" s="26"/>
      <c r="GBS62" s="26"/>
      <c r="GBT62" s="26"/>
      <c r="GBU62" s="26"/>
      <c r="GBV62" s="26"/>
      <c r="GBW62" s="26"/>
      <c r="GBX62" s="26"/>
      <c r="GBY62" s="26"/>
      <c r="GBZ62" s="26"/>
      <c r="GCA62" s="26"/>
      <c r="GCB62" s="26"/>
      <c r="GCC62" s="26"/>
      <c r="GCD62" s="26"/>
      <c r="GCE62" s="26"/>
      <c r="GCF62" s="26"/>
      <c r="GCG62" s="26"/>
      <c r="GCH62" s="26"/>
      <c r="GCI62" s="26"/>
      <c r="GCJ62" s="26"/>
      <c r="GCK62" s="26"/>
      <c r="GCL62" s="26"/>
      <c r="GCM62" s="26"/>
      <c r="GCN62" s="26"/>
      <c r="GCO62" s="26"/>
      <c r="GCP62" s="26"/>
      <c r="GCQ62" s="26"/>
      <c r="GCR62" s="26"/>
      <c r="GCS62" s="26"/>
      <c r="GCT62" s="26"/>
      <c r="GCU62" s="26"/>
      <c r="GCV62" s="26"/>
      <c r="GCW62" s="26"/>
      <c r="GCX62" s="26"/>
      <c r="GCY62" s="26"/>
      <c r="GCZ62" s="26"/>
      <c r="GDA62" s="26"/>
      <c r="GDB62" s="26"/>
      <c r="GDC62" s="26"/>
      <c r="GDD62" s="26"/>
      <c r="GDE62" s="26"/>
      <c r="GDF62" s="26"/>
      <c r="GDG62" s="26"/>
      <c r="GDH62" s="26"/>
      <c r="GDI62" s="26"/>
      <c r="GDJ62" s="26"/>
      <c r="GDK62" s="26"/>
      <c r="GDL62" s="26"/>
      <c r="GDM62" s="26"/>
      <c r="GDN62" s="26"/>
      <c r="GDO62" s="26"/>
      <c r="GDP62" s="26"/>
      <c r="GDQ62" s="26"/>
      <c r="GDR62" s="26"/>
      <c r="GDS62" s="26"/>
      <c r="GDT62" s="26"/>
      <c r="GDU62" s="26"/>
      <c r="GDV62" s="26"/>
      <c r="GDW62" s="26"/>
      <c r="GDX62" s="26"/>
      <c r="GDY62" s="26"/>
      <c r="GDZ62" s="26"/>
      <c r="GEA62" s="26"/>
      <c r="GEB62" s="26"/>
      <c r="GEC62" s="26"/>
      <c r="GED62" s="26"/>
      <c r="GEE62" s="26"/>
      <c r="GEF62" s="26"/>
      <c r="GEG62" s="26"/>
      <c r="GEH62" s="26"/>
      <c r="GEI62" s="26"/>
      <c r="GEJ62" s="26"/>
      <c r="GEK62" s="26"/>
      <c r="GEL62" s="26"/>
      <c r="GEM62" s="26"/>
      <c r="GEN62" s="26"/>
      <c r="GEO62" s="26"/>
      <c r="GEP62" s="26"/>
      <c r="GEQ62" s="26"/>
      <c r="GER62" s="26"/>
      <c r="GES62" s="26"/>
      <c r="GET62" s="26"/>
      <c r="GEU62" s="26"/>
      <c r="GEV62" s="26"/>
      <c r="GEW62" s="26"/>
      <c r="GEX62" s="26"/>
      <c r="GEY62" s="26"/>
      <c r="GEZ62" s="26"/>
      <c r="GFA62" s="26"/>
      <c r="GFB62" s="26"/>
      <c r="GFC62" s="26"/>
      <c r="GFD62" s="26"/>
      <c r="GFE62" s="26"/>
      <c r="GFF62" s="26"/>
      <c r="GFG62" s="26"/>
      <c r="GFH62" s="26"/>
      <c r="GFI62" s="26"/>
      <c r="GFJ62" s="26"/>
      <c r="GFK62" s="26"/>
      <c r="GFL62" s="26"/>
      <c r="GFM62" s="26"/>
      <c r="GFN62" s="26"/>
      <c r="GFO62" s="26"/>
      <c r="GFP62" s="26"/>
      <c r="GFQ62" s="26"/>
      <c r="GFR62" s="26"/>
      <c r="GFS62" s="26"/>
      <c r="GFT62" s="26"/>
      <c r="GFU62" s="26"/>
      <c r="GFV62" s="26"/>
      <c r="GFW62" s="26"/>
      <c r="GFX62" s="26"/>
      <c r="GFY62" s="26"/>
      <c r="GFZ62" s="26"/>
      <c r="GGA62" s="26"/>
      <c r="GGB62" s="26"/>
      <c r="GGC62" s="26"/>
      <c r="GGD62" s="26"/>
      <c r="GGE62" s="26"/>
      <c r="GGF62" s="26"/>
      <c r="GGG62" s="26"/>
      <c r="GGH62" s="26"/>
      <c r="GGI62" s="26"/>
      <c r="GGJ62" s="26"/>
      <c r="GGK62" s="26"/>
      <c r="GGL62" s="26"/>
      <c r="GGM62" s="26"/>
      <c r="GGN62" s="26"/>
      <c r="GGO62" s="26"/>
      <c r="GGP62" s="26"/>
      <c r="GGQ62" s="26"/>
      <c r="GGR62" s="26"/>
      <c r="GGS62" s="26"/>
      <c r="GGT62" s="26"/>
      <c r="GGU62" s="26"/>
      <c r="GGV62" s="26"/>
      <c r="GGW62" s="26"/>
      <c r="GGX62" s="26"/>
      <c r="GGY62" s="26"/>
      <c r="GGZ62" s="26"/>
      <c r="GHA62" s="26"/>
      <c r="GHB62" s="26"/>
      <c r="GHC62" s="26"/>
      <c r="GHD62" s="26"/>
      <c r="GHE62" s="26"/>
      <c r="GHF62" s="26"/>
      <c r="GHG62" s="26"/>
      <c r="GHH62" s="26"/>
      <c r="GHI62" s="26"/>
      <c r="GHJ62" s="26"/>
      <c r="GHK62" s="26"/>
      <c r="GHL62" s="26"/>
      <c r="GHM62" s="26"/>
      <c r="GHN62" s="26"/>
      <c r="GHO62" s="26"/>
      <c r="GHP62" s="26"/>
      <c r="GHQ62" s="26"/>
      <c r="GHR62" s="26"/>
      <c r="GHS62" s="26"/>
      <c r="GHT62" s="26"/>
      <c r="GHU62" s="26"/>
      <c r="GHV62" s="26"/>
      <c r="GHW62" s="26"/>
      <c r="GHX62" s="26"/>
      <c r="GHY62" s="26"/>
      <c r="GHZ62" s="26"/>
      <c r="GIA62" s="26"/>
      <c r="GIB62" s="26"/>
      <c r="GIC62" s="26"/>
      <c r="GID62" s="26"/>
      <c r="GIE62" s="26"/>
      <c r="GIF62" s="26"/>
      <c r="GIG62" s="26"/>
      <c r="GIH62" s="26"/>
      <c r="GII62" s="26"/>
      <c r="GIJ62" s="26"/>
      <c r="GIK62" s="26"/>
      <c r="GIL62" s="26"/>
      <c r="GIM62" s="26"/>
      <c r="GIN62" s="26"/>
      <c r="GIO62" s="26"/>
      <c r="GIP62" s="26"/>
      <c r="GIQ62" s="26"/>
      <c r="GIR62" s="26"/>
      <c r="GIS62" s="26"/>
      <c r="GIT62" s="26"/>
      <c r="GIU62" s="26"/>
      <c r="GIV62" s="26"/>
      <c r="GIW62" s="26"/>
      <c r="GIX62" s="26"/>
      <c r="GIY62" s="26"/>
      <c r="GIZ62" s="26"/>
      <c r="GJA62" s="26"/>
      <c r="GJB62" s="26"/>
      <c r="GJC62" s="26"/>
      <c r="GJD62" s="26"/>
      <c r="GJE62" s="26"/>
      <c r="GJF62" s="26"/>
      <c r="GJG62" s="26"/>
      <c r="GJH62" s="26"/>
      <c r="GJI62" s="26"/>
      <c r="GJJ62" s="26"/>
      <c r="GJK62" s="26"/>
      <c r="GJL62" s="26"/>
      <c r="GJM62" s="26"/>
      <c r="GJN62" s="26"/>
      <c r="GJO62" s="26"/>
      <c r="GJP62" s="26"/>
      <c r="GJQ62" s="26"/>
      <c r="GJR62" s="26"/>
      <c r="GJS62" s="26"/>
      <c r="GJT62" s="26"/>
      <c r="GJU62" s="26"/>
      <c r="GJV62" s="26"/>
      <c r="GJW62" s="26"/>
      <c r="GJX62" s="26"/>
      <c r="GJY62" s="26"/>
      <c r="GJZ62" s="26"/>
      <c r="GKA62" s="26"/>
      <c r="GKB62" s="26"/>
      <c r="GKC62" s="26"/>
      <c r="GKD62" s="26"/>
      <c r="GKE62" s="26"/>
      <c r="GKF62" s="26"/>
      <c r="GKG62" s="26"/>
      <c r="GKH62" s="26"/>
      <c r="GKI62" s="26"/>
      <c r="GKJ62" s="26"/>
      <c r="GKK62" s="26"/>
      <c r="GKL62" s="26"/>
      <c r="GKM62" s="26"/>
      <c r="GKN62" s="26"/>
      <c r="GKO62" s="26"/>
      <c r="GKP62" s="26"/>
      <c r="GKQ62" s="26"/>
      <c r="GKR62" s="26"/>
      <c r="GKS62" s="26"/>
      <c r="GKT62" s="26"/>
      <c r="GKU62" s="26"/>
      <c r="GKV62" s="26"/>
      <c r="GKW62" s="26"/>
      <c r="GKX62" s="26"/>
      <c r="GKY62" s="26"/>
      <c r="GKZ62" s="26"/>
      <c r="GLA62" s="26"/>
      <c r="GLB62" s="26"/>
      <c r="GLC62" s="26"/>
      <c r="GLD62" s="26"/>
      <c r="GLE62" s="26"/>
      <c r="GLF62" s="26"/>
      <c r="GLG62" s="26"/>
      <c r="GLH62" s="26"/>
      <c r="GLI62" s="26"/>
      <c r="GLJ62" s="26"/>
      <c r="GLK62" s="26"/>
      <c r="GLL62" s="26"/>
      <c r="GLM62" s="26"/>
      <c r="GLN62" s="26"/>
      <c r="GLO62" s="26"/>
      <c r="GLP62" s="26"/>
      <c r="GLQ62" s="26"/>
      <c r="GLR62" s="26"/>
      <c r="GLS62" s="26"/>
      <c r="GLT62" s="26"/>
      <c r="GLU62" s="26"/>
      <c r="GLV62" s="26"/>
      <c r="GLW62" s="26"/>
      <c r="GLX62" s="26"/>
      <c r="GLY62" s="26"/>
      <c r="GLZ62" s="26"/>
      <c r="GMA62" s="26"/>
      <c r="GMB62" s="26"/>
      <c r="GMC62" s="26"/>
      <c r="GMD62" s="26"/>
      <c r="GME62" s="26"/>
      <c r="GMF62" s="26"/>
      <c r="GMG62" s="26"/>
      <c r="GMH62" s="26"/>
      <c r="GMI62" s="26"/>
      <c r="GMJ62" s="26"/>
      <c r="GMK62" s="26"/>
      <c r="GML62" s="26"/>
      <c r="GMM62" s="26"/>
      <c r="GMN62" s="26"/>
      <c r="GMO62" s="26"/>
      <c r="GMP62" s="26"/>
      <c r="GMQ62" s="26"/>
      <c r="GMR62" s="26"/>
      <c r="GMS62" s="26"/>
      <c r="GMT62" s="26"/>
      <c r="GMU62" s="26"/>
      <c r="GMV62" s="26"/>
      <c r="GMW62" s="26"/>
      <c r="GMX62" s="26"/>
      <c r="GMY62" s="26"/>
      <c r="GMZ62" s="26"/>
      <c r="GNA62" s="26"/>
      <c r="GNB62" s="26"/>
      <c r="GNC62" s="26"/>
      <c r="GND62" s="26"/>
      <c r="GNE62" s="26"/>
      <c r="GNF62" s="26"/>
      <c r="GNG62" s="26"/>
      <c r="GNH62" s="26"/>
      <c r="GNI62" s="26"/>
      <c r="GNJ62" s="26"/>
      <c r="GNK62" s="26"/>
      <c r="GNL62" s="26"/>
      <c r="GNM62" s="26"/>
      <c r="GNN62" s="26"/>
      <c r="GNO62" s="26"/>
      <c r="GNP62" s="26"/>
      <c r="GNQ62" s="26"/>
      <c r="GNR62" s="26"/>
      <c r="GNS62" s="26"/>
      <c r="GNT62" s="26"/>
      <c r="GNU62" s="26"/>
      <c r="GNV62" s="26"/>
      <c r="GNW62" s="26"/>
      <c r="GNX62" s="26"/>
      <c r="GNY62" s="26"/>
      <c r="GNZ62" s="26"/>
      <c r="GOA62" s="26"/>
      <c r="GOB62" s="26"/>
      <c r="GOC62" s="26"/>
      <c r="GOD62" s="26"/>
      <c r="GOE62" s="26"/>
      <c r="GOF62" s="26"/>
      <c r="GOG62" s="26"/>
      <c r="GOH62" s="26"/>
      <c r="GOI62" s="26"/>
      <c r="GOJ62" s="26"/>
      <c r="GOK62" s="26"/>
      <c r="GOL62" s="26"/>
      <c r="GOM62" s="26"/>
      <c r="GON62" s="26"/>
      <c r="GOO62" s="26"/>
      <c r="GOP62" s="26"/>
      <c r="GOQ62" s="26"/>
      <c r="GOR62" s="26"/>
      <c r="GOS62" s="26"/>
      <c r="GOT62" s="26"/>
      <c r="GOU62" s="26"/>
      <c r="GOV62" s="26"/>
      <c r="GOW62" s="26"/>
      <c r="GOX62" s="26"/>
      <c r="GOY62" s="26"/>
      <c r="GOZ62" s="26"/>
      <c r="GPA62" s="26"/>
      <c r="GPB62" s="26"/>
      <c r="GPC62" s="26"/>
      <c r="GPD62" s="26"/>
      <c r="GPE62" s="26"/>
      <c r="GPF62" s="26"/>
      <c r="GPG62" s="26"/>
      <c r="GPH62" s="26"/>
      <c r="GPI62" s="26"/>
      <c r="GPJ62" s="26"/>
      <c r="GPK62" s="26"/>
      <c r="GPL62" s="26"/>
      <c r="GPM62" s="26"/>
      <c r="GPN62" s="26"/>
      <c r="GPO62" s="26"/>
      <c r="GPP62" s="26"/>
      <c r="GPQ62" s="26"/>
      <c r="GPR62" s="26"/>
      <c r="GPS62" s="26"/>
      <c r="GPT62" s="26"/>
      <c r="GPU62" s="26"/>
      <c r="GPV62" s="26"/>
      <c r="GPW62" s="26"/>
      <c r="GPX62" s="26"/>
      <c r="GPY62" s="26"/>
      <c r="GPZ62" s="26"/>
      <c r="GQA62" s="26"/>
      <c r="GQB62" s="26"/>
      <c r="GQC62" s="26"/>
      <c r="GQD62" s="26"/>
      <c r="GQE62" s="26"/>
      <c r="GQF62" s="26"/>
      <c r="GQG62" s="26"/>
      <c r="GQH62" s="26"/>
      <c r="GQI62" s="26"/>
      <c r="GQJ62" s="26"/>
      <c r="GQK62" s="26"/>
      <c r="GQL62" s="26"/>
      <c r="GQM62" s="26"/>
      <c r="GQN62" s="26"/>
      <c r="GQO62" s="26"/>
      <c r="GQP62" s="26"/>
      <c r="GQQ62" s="26"/>
      <c r="GQR62" s="26"/>
      <c r="GQS62" s="26"/>
      <c r="GQT62" s="26"/>
      <c r="GQU62" s="26"/>
      <c r="GQV62" s="26"/>
      <c r="GQW62" s="26"/>
      <c r="GQX62" s="26"/>
      <c r="GQY62" s="26"/>
      <c r="GQZ62" s="26"/>
      <c r="GRA62" s="26"/>
      <c r="GRB62" s="26"/>
      <c r="GRC62" s="26"/>
      <c r="GRD62" s="26"/>
      <c r="GRE62" s="26"/>
      <c r="GRF62" s="26"/>
      <c r="GRG62" s="26"/>
      <c r="GRH62" s="26"/>
      <c r="GRI62" s="26"/>
      <c r="GRJ62" s="26"/>
      <c r="GRK62" s="26"/>
      <c r="GRL62" s="26"/>
      <c r="GRM62" s="26"/>
      <c r="GRN62" s="26"/>
      <c r="GRO62" s="26"/>
      <c r="GRP62" s="26"/>
      <c r="GRQ62" s="26"/>
      <c r="GRR62" s="26"/>
      <c r="GRS62" s="26"/>
      <c r="GRT62" s="26"/>
      <c r="GRU62" s="26"/>
      <c r="GRV62" s="26"/>
      <c r="GRW62" s="26"/>
      <c r="GRX62" s="26"/>
      <c r="GRY62" s="26"/>
      <c r="GRZ62" s="26"/>
      <c r="GSA62" s="26"/>
      <c r="GSB62" s="26"/>
      <c r="GSC62" s="26"/>
      <c r="GSD62" s="26"/>
      <c r="GSE62" s="26"/>
      <c r="GSF62" s="26"/>
      <c r="GSG62" s="26"/>
      <c r="GSH62" s="26"/>
      <c r="GSI62" s="26"/>
      <c r="GSJ62" s="26"/>
      <c r="GSK62" s="26"/>
      <c r="GSL62" s="26"/>
      <c r="GSM62" s="26"/>
      <c r="GSN62" s="26"/>
      <c r="GSO62" s="26"/>
      <c r="GSP62" s="26"/>
      <c r="GSQ62" s="26"/>
      <c r="GSR62" s="26"/>
      <c r="GSS62" s="26"/>
      <c r="GST62" s="26"/>
      <c r="GSU62" s="26"/>
      <c r="GSV62" s="26"/>
      <c r="GSW62" s="26"/>
      <c r="GSX62" s="26"/>
      <c r="GSY62" s="26"/>
      <c r="GSZ62" s="26"/>
      <c r="GTA62" s="26"/>
      <c r="GTB62" s="26"/>
      <c r="GTC62" s="26"/>
      <c r="GTD62" s="26"/>
      <c r="GTE62" s="26"/>
      <c r="GTF62" s="26"/>
      <c r="GTG62" s="26"/>
      <c r="GTH62" s="26"/>
      <c r="GTI62" s="26"/>
      <c r="GTJ62" s="26"/>
      <c r="GTK62" s="26"/>
      <c r="GTL62" s="26"/>
      <c r="GTM62" s="26"/>
      <c r="GTN62" s="26"/>
      <c r="GTO62" s="26"/>
      <c r="GTP62" s="26"/>
      <c r="GTQ62" s="26"/>
      <c r="GTR62" s="26"/>
      <c r="GTS62" s="26"/>
      <c r="GTT62" s="26"/>
      <c r="GTU62" s="26"/>
      <c r="GTV62" s="26"/>
      <c r="GTW62" s="26"/>
      <c r="GTX62" s="26"/>
      <c r="GTY62" s="26"/>
      <c r="GTZ62" s="26"/>
      <c r="GUA62" s="26"/>
      <c r="GUB62" s="26"/>
      <c r="GUC62" s="26"/>
      <c r="GUD62" s="26"/>
      <c r="GUE62" s="26"/>
      <c r="GUF62" s="26"/>
      <c r="GUG62" s="26"/>
      <c r="GUH62" s="26"/>
      <c r="GUI62" s="26"/>
      <c r="GUJ62" s="26"/>
      <c r="GUK62" s="26"/>
      <c r="GUL62" s="26"/>
      <c r="GUM62" s="26"/>
      <c r="GUN62" s="26"/>
      <c r="GUO62" s="26"/>
      <c r="GUP62" s="26"/>
      <c r="GUQ62" s="26"/>
      <c r="GUR62" s="26"/>
      <c r="GUS62" s="26"/>
      <c r="GUT62" s="26"/>
      <c r="GUU62" s="26"/>
      <c r="GUV62" s="26"/>
      <c r="GUW62" s="26"/>
      <c r="GUX62" s="26"/>
      <c r="GUY62" s="26"/>
      <c r="GUZ62" s="26"/>
      <c r="GVA62" s="26"/>
      <c r="GVB62" s="26"/>
      <c r="GVC62" s="26"/>
      <c r="GVD62" s="26"/>
      <c r="GVE62" s="26"/>
      <c r="GVF62" s="26"/>
      <c r="GVG62" s="26"/>
      <c r="GVH62" s="26"/>
      <c r="GVI62" s="26"/>
      <c r="GVJ62" s="26"/>
      <c r="GVK62" s="26"/>
      <c r="GVL62" s="26"/>
      <c r="GVM62" s="26"/>
      <c r="GVN62" s="26"/>
      <c r="GVO62" s="26"/>
      <c r="GVP62" s="26"/>
      <c r="GVQ62" s="26"/>
      <c r="GVR62" s="26"/>
      <c r="GVS62" s="26"/>
      <c r="GVT62" s="26"/>
      <c r="GVU62" s="26"/>
      <c r="GVV62" s="26"/>
      <c r="GVW62" s="26"/>
      <c r="GVX62" s="26"/>
      <c r="GVY62" s="26"/>
      <c r="GVZ62" s="26"/>
      <c r="GWA62" s="26"/>
      <c r="GWB62" s="26"/>
      <c r="GWC62" s="26"/>
      <c r="GWD62" s="26"/>
      <c r="GWE62" s="26"/>
      <c r="GWF62" s="26"/>
      <c r="GWG62" s="26"/>
      <c r="GWH62" s="26"/>
      <c r="GWI62" s="26"/>
      <c r="GWJ62" s="26"/>
      <c r="GWK62" s="26"/>
      <c r="GWL62" s="26"/>
      <c r="GWM62" s="26"/>
      <c r="GWN62" s="26"/>
      <c r="GWO62" s="26"/>
      <c r="GWP62" s="26"/>
      <c r="GWQ62" s="26"/>
      <c r="GWR62" s="26"/>
      <c r="GWS62" s="26"/>
      <c r="GWT62" s="26"/>
      <c r="GWU62" s="26"/>
      <c r="GWV62" s="26"/>
      <c r="GWW62" s="26"/>
      <c r="GWX62" s="26"/>
      <c r="GWY62" s="26"/>
      <c r="GWZ62" s="26"/>
      <c r="GXA62" s="26"/>
      <c r="GXB62" s="26"/>
      <c r="GXC62" s="26"/>
      <c r="GXD62" s="26"/>
      <c r="GXE62" s="26"/>
      <c r="GXF62" s="26"/>
      <c r="GXG62" s="26"/>
      <c r="GXH62" s="26"/>
      <c r="GXI62" s="26"/>
      <c r="GXJ62" s="26"/>
      <c r="GXK62" s="26"/>
      <c r="GXL62" s="26"/>
      <c r="GXM62" s="26"/>
      <c r="GXN62" s="26"/>
      <c r="GXO62" s="26"/>
      <c r="GXP62" s="26"/>
      <c r="GXQ62" s="26"/>
      <c r="GXR62" s="26"/>
      <c r="GXS62" s="26"/>
      <c r="GXT62" s="26"/>
      <c r="GXU62" s="26"/>
      <c r="GXV62" s="26"/>
      <c r="GXW62" s="26"/>
      <c r="GXX62" s="26"/>
      <c r="GXY62" s="26"/>
      <c r="GXZ62" s="26"/>
      <c r="GYA62" s="26"/>
      <c r="GYB62" s="26"/>
      <c r="GYC62" s="26"/>
      <c r="GYD62" s="26"/>
      <c r="GYE62" s="26"/>
      <c r="GYF62" s="26"/>
      <c r="GYG62" s="26"/>
      <c r="GYH62" s="26"/>
      <c r="GYI62" s="26"/>
      <c r="GYJ62" s="26"/>
      <c r="GYK62" s="26"/>
      <c r="GYL62" s="26"/>
      <c r="GYM62" s="26"/>
      <c r="GYN62" s="26"/>
      <c r="GYO62" s="26"/>
      <c r="GYP62" s="26"/>
      <c r="GYQ62" s="26"/>
      <c r="GYR62" s="26"/>
      <c r="GYS62" s="26"/>
      <c r="GYT62" s="26"/>
      <c r="GYU62" s="26"/>
      <c r="GYV62" s="26"/>
      <c r="GYW62" s="26"/>
      <c r="GYX62" s="26"/>
      <c r="GYY62" s="26"/>
      <c r="GYZ62" s="26"/>
      <c r="GZA62" s="26"/>
      <c r="GZB62" s="26"/>
      <c r="GZC62" s="26"/>
      <c r="GZD62" s="26"/>
      <c r="GZE62" s="26"/>
      <c r="GZF62" s="26"/>
      <c r="GZG62" s="26"/>
      <c r="GZH62" s="26"/>
      <c r="GZI62" s="26"/>
      <c r="GZJ62" s="26"/>
      <c r="GZK62" s="26"/>
      <c r="GZL62" s="26"/>
      <c r="GZM62" s="26"/>
      <c r="GZN62" s="26"/>
      <c r="GZO62" s="26"/>
      <c r="GZP62" s="26"/>
      <c r="GZQ62" s="26"/>
      <c r="GZR62" s="26"/>
      <c r="GZS62" s="26"/>
      <c r="GZT62" s="26"/>
      <c r="GZU62" s="26"/>
      <c r="GZV62" s="26"/>
      <c r="GZW62" s="26"/>
      <c r="GZX62" s="26"/>
      <c r="GZY62" s="26"/>
      <c r="GZZ62" s="26"/>
      <c r="HAA62" s="26"/>
      <c r="HAB62" s="26"/>
      <c r="HAC62" s="26"/>
      <c r="HAD62" s="26"/>
      <c r="HAE62" s="26"/>
      <c r="HAF62" s="26"/>
      <c r="HAG62" s="26"/>
      <c r="HAH62" s="26"/>
      <c r="HAI62" s="26"/>
      <c r="HAJ62" s="26"/>
      <c r="HAK62" s="26"/>
      <c r="HAL62" s="26"/>
      <c r="HAM62" s="26"/>
      <c r="HAN62" s="26"/>
      <c r="HAO62" s="26"/>
      <c r="HAP62" s="26"/>
      <c r="HAQ62" s="26"/>
      <c r="HAR62" s="26"/>
      <c r="HAS62" s="26"/>
      <c r="HAT62" s="26"/>
      <c r="HAU62" s="26"/>
      <c r="HAV62" s="26"/>
      <c r="HAW62" s="26"/>
      <c r="HAX62" s="26"/>
      <c r="HAY62" s="26"/>
      <c r="HAZ62" s="26"/>
      <c r="HBA62" s="26"/>
      <c r="HBB62" s="26"/>
      <c r="HBC62" s="26"/>
      <c r="HBD62" s="26"/>
      <c r="HBE62" s="26"/>
      <c r="HBF62" s="26"/>
      <c r="HBG62" s="26"/>
      <c r="HBH62" s="26"/>
      <c r="HBI62" s="26"/>
      <c r="HBJ62" s="26"/>
      <c r="HBK62" s="26"/>
      <c r="HBL62" s="26"/>
      <c r="HBM62" s="26"/>
      <c r="HBN62" s="26"/>
      <c r="HBO62" s="26"/>
      <c r="HBP62" s="26"/>
      <c r="HBQ62" s="26"/>
      <c r="HBR62" s="26"/>
      <c r="HBS62" s="26"/>
      <c r="HBT62" s="26"/>
      <c r="HBU62" s="26"/>
      <c r="HBV62" s="26"/>
      <c r="HBW62" s="26"/>
      <c r="HBX62" s="26"/>
      <c r="HBY62" s="26"/>
      <c r="HBZ62" s="26"/>
      <c r="HCA62" s="26"/>
      <c r="HCB62" s="26"/>
      <c r="HCC62" s="26"/>
      <c r="HCD62" s="26"/>
      <c r="HCE62" s="26"/>
      <c r="HCF62" s="26"/>
      <c r="HCG62" s="26"/>
      <c r="HCH62" s="26"/>
      <c r="HCI62" s="26"/>
      <c r="HCJ62" s="26"/>
      <c r="HCK62" s="26"/>
      <c r="HCL62" s="26"/>
      <c r="HCM62" s="26"/>
      <c r="HCN62" s="26"/>
      <c r="HCO62" s="26"/>
      <c r="HCP62" s="26"/>
      <c r="HCQ62" s="26"/>
      <c r="HCR62" s="26"/>
      <c r="HCS62" s="26"/>
      <c r="HCT62" s="26"/>
      <c r="HCU62" s="26"/>
      <c r="HCV62" s="26"/>
      <c r="HCW62" s="26"/>
      <c r="HCX62" s="26"/>
      <c r="HCY62" s="26"/>
      <c r="HCZ62" s="26"/>
      <c r="HDA62" s="26"/>
      <c r="HDB62" s="26"/>
      <c r="HDC62" s="26"/>
      <c r="HDD62" s="26"/>
      <c r="HDE62" s="26"/>
      <c r="HDF62" s="26"/>
      <c r="HDG62" s="26"/>
      <c r="HDH62" s="26"/>
      <c r="HDI62" s="26"/>
      <c r="HDJ62" s="26"/>
      <c r="HDK62" s="26"/>
      <c r="HDL62" s="26"/>
      <c r="HDM62" s="26"/>
      <c r="HDN62" s="26"/>
      <c r="HDO62" s="26"/>
      <c r="HDP62" s="26"/>
      <c r="HDQ62" s="26"/>
      <c r="HDR62" s="26"/>
      <c r="HDS62" s="26"/>
      <c r="HDT62" s="26"/>
      <c r="HDU62" s="26"/>
      <c r="HDV62" s="26"/>
      <c r="HDW62" s="26"/>
      <c r="HDX62" s="26"/>
      <c r="HDY62" s="26"/>
      <c r="HDZ62" s="26"/>
      <c r="HEA62" s="26"/>
      <c r="HEB62" s="26"/>
      <c r="HEC62" s="26"/>
      <c r="HED62" s="26"/>
      <c r="HEE62" s="26"/>
      <c r="HEF62" s="26"/>
      <c r="HEG62" s="26"/>
      <c r="HEH62" s="26"/>
      <c r="HEI62" s="26"/>
      <c r="HEJ62" s="26"/>
      <c r="HEK62" s="26"/>
      <c r="HEL62" s="26"/>
      <c r="HEM62" s="26"/>
      <c r="HEN62" s="26"/>
      <c r="HEO62" s="26"/>
      <c r="HEP62" s="26"/>
      <c r="HEQ62" s="26"/>
      <c r="HER62" s="26"/>
      <c r="HES62" s="26"/>
      <c r="HET62" s="26"/>
      <c r="HEU62" s="26"/>
      <c r="HEV62" s="26"/>
      <c r="HEW62" s="26"/>
      <c r="HEX62" s="26"/>
      <c r="HEY62" s="26"/>
      <c r="HEZ62" s="26"/>
      <c r="HFA62" s="26"/>
      <c r="HFB62" s="26"/>
      <c r="HFC62" s="26"/>
      <c r="HFD62" s="26"/>
      <c r="HFE62" s="26"/>
      <c r="HFF62" s="26"/>
      <c r="HFG62" s="26"/>
      <c r="HFH62" s="26"/>
      <c r="HFI62" s="26"/>
      <c r="HFJ62" s="26"/>
      <c r="HFK62" s="26"/>
      <c r="HFL62" s="26"/>
      <c r="HFM62" s="26"/>
      <c r="HFN62" s="26"/>
      <c r="HFO62" s="26"/>
      <c r="HFP62" s="26"/>
      <c r="HFQ62" s="26"/>
      <c r="HFR62" s="26"/>
      <c r="HFS62" s="26"/>
      <c r="HFT62" s="26"/>
      <c r="HFU62" s="26"/>
      <c r="HFV62" s="26"/>
      <c r="HFW62" s="26"/>
      <c r="HFX62" s="26"/>
      <c r="HFY62" s="26"/>
      <c r="HFZ62" s="26"/>
      <c r="HGA62" s="26"/>
      <c r="HGB62" s="26"/>
      <c r="HGC62" s="26"/>
      <c r="HGD62" s="26"/>
      <c r="HGE62" s="26"/>
      <c r="HGF62" s="26"/>
      <c r="HGG62" s="26"/>
      <c r="HGH62" s="26"/>
      <c r="HGI62" s="26"/>
      <c r="HGJ62" s="26"/>
      <c r="HGK62" s="26"/>
      <c r="HGL62" s="26"/>
      <c r="HGM62" s="26"/>
      <c r="HGN62" s="26"/>
      <c r="HGO62" s="26"/>
      <c r="HGP62" s="26"/>
      <c r="HGQ62" s="26"/>
      <c r="HGR62" s="26"/>
      <c r="HGS62" s="26"/>
      <c r="HGT62" s="26"/>
      <c r="HGU62" s="26"/>
      <c r="HGV62" s="26"/>
      <c r="HGW62" s="26"/>
      <c r="HGX62" s="26"/>
      <c r="HGY62" s="26"/>
      <c r="HGZ62" s="26"/>
      <c r="HHA62" s="26"/>
      <c r="HHB62" s="26"/>
      <c r="HHC62" s="26"/>
      <c r="HHD62" s="26"/>
      <c r="HHE62" s="26"/>
      <c r="HHF62" s="26"/>
      <c r="HHG62" s="26"/>
      <c r="HHH62" s="26"/>
      <c r="HHI62" s="26"/>
      <c r="HHJ62" s="26"/>
      <c r="HHK62" s="26"/>
      <c r="HHL62" s="26"/>
      <c r="HHM62" s="26"/>
      <c r="HHN62" s="26"/>
      <c r="HHO62" s="26"/>
      <c r="HHP62" s="26"/>
      <c r="HHQ62" s="26"/>
      <c r="HHR62" s="26"/>
      <c r="HHS62" s="26"/>
      <c r="HHT62" s="26"/>
      <c r="HHU62" s="26"/>
      <c r="HHV62" s="26"/>
      <c r="HHW62" s="26"/>
      <c r="HHX62" s="26"/>
      <c r="HHY62" s="26"/>
      <c r="HHZ62" s="26"/>
      <c r="HIA62" s="26"/>
      <c r="HIB62" s="26"/>
      <c r="HIC62" s="26"/>
      <c r="HID62" s="26"/>
      <c r="HIE62" s="26"/>
      <c r="HIF62" s="26"/>
      <c r="HIG62" s="26"/>
      <c r="HIH62" s="26"/>
      <c r="HII62" s="26"/>
      <c r="HIJ62" s="26"/>
      <c r="HIK62" s="26"/>
      <c r="HIL62" s="26"/>
      <c r="HIM62" s="26"/>
      <c r="HIN62" s="26"/>
      <c r="HIO62" s="26"/>
      <c r="HIP62" s="26"/>
      <c r="HIQ62" s="26"/>
      <c r="HIR62" s="26"/>
      <c r="HIS62" s="26"/>
      <c r="HIT62" s="26"/>
      <c r="HIU62" s="26"/>
      <c r="HIV62" s="26"/>
      <c r="HIW62" s="26"/>
      <c r="HIX62" s="26"/>
      <c r="HIY62" s="26"/>
      <c r="HIZ62" s="26"/>
      <c r="HJA62" s="26"/>
      <c r="HJB62" s="26"/>
      <c r="HJC62" s="26"/>
      <c r="HJD62" s="26"/>
      <c r="HJE62" s="26"/>
      <c r="HJF62" s="26"/>
      <c r="HJG62" s="26"/>
      <c r="HJH62" s="26"/>
      <c r="HJI62" s="26"/>
      <c r="HJJ62" s="26"/>
      <c r="HJK62" s="26"/>
      <c r="HJL62" s="26"/>
      <c r="HJM62" s="26"/>
      <c r="HJN62" s="26"/>
      <c r="HJO62" s="26"/>
      <c r="HJP62" s="26"/>
      <c r="HJQ62" s="26"/>
      <c r="HJR62" s="26"/>
      <c r="HJS62" s="26"/>
      <c r="HJT62" s="26"/>
      <c r="HJU62" s="26"/>
      <c r="HJV62" s="26"/>
      <c r="HJW62" s="26"/>
      <c r="HJX62" s="26"/>
      <c r="HJY62" s="26"/>
      <c r="HJZ62" s="26"/>
      <c r="HKA62" s="26"/>
      <c r="HKB62" s="26"/>
      <c r="HKC62" s="26"/>
      <c r="HKD62" s="26"/>
      <c r="HKE62" s="26"/>
      <c r="HKF62" s="26"/>
      <c r="HKG62" s="26"/>
      <c r="HKH62" s="26"/>
      <c r="HKI62" s="26"/>
      <c r="HKJ62" s="26"/>
      <c r="HKK62" s="26"/>
      <c r="HKL62" s="26"/>
      <c r="HKM62" s="26"/>
      <c r="HKN62" s="26"/>
      <c r="HKO62" s="26"/>
      <c r="HKP62" s="26"/>
      <c r="HKQ62" s="26"/>
      <c r="HKR62" s="26"/>
      <c r="HKS62" s="26"/>
      <c r="HKT62" s="26"/>
      <c r="HKU62" s="26"/>
      <c r="HKV62" s="26"/>
      <c r="HKW62" s="26"/>
      <c r="HKX62" s="26"/>
      <c r="HKY62" s="26"/>
      <c r="HKZ62" s="26"/>
      <c r="HLA62" s="26"/>
      <c r="HLB62" s="26"/>
      <c r="HLC62" s="26"/>
      <c r="HLD62" s="26"/>
      <c r="HLE62" s="26"/>
      <c r="HLF62" s="26"/>
      <c r="HLG62" s="26"/>
      <c r="HLH62" s="26"/>
      <c r="HLI62" s="26"/>
      <c r="HLJ62" s="26"/>
      <c r="HLK62" s="26"/>
      <c r="HLL62" s="26"/>
      <c r="HLM62" s="26"/>
      <c r="HLN62" s="26"/>
      <c r="HLO62" s="26"/>
      <c r="HLP62" s="26"/>
      <c r="HLQ62" s="26"/>
      <c r="HLR62" s="26"/>
      <c r="HLS62" s="26"/>
      <c r="HLT62" s="26"/>
      <c r="HLU62" s="26"/>
      <c r="HLV62" s="26"/>
      <c r="HLW62" s="26"/>
      <c r="HLX62" s="26"/>
      <c r="HLY62" s="26"/>
      <c r="HLZ62" s="26"/>
      <c r="HMA62" s="26"/>
      <c r="HMB62" s="26"/>
      <c r="HMC62" s="26"/>
      <c r="HMD62" s="26"/>
      <c r="HME62" s="26"/>
      <c r="HMF62" s="26"/>
      <c r="HMG62" s="26"/>
      <c r="HMH62" s="26"/>
      <c r="HMI62" s="26"/>
      <c r="HMJ62" s="26"/>
      <c r="HMK62" s="26"/>
      <c r="HML62" s="26"/>
      <c r="HMM62" s="26"/>
      <c r="HMN62" s="26"/>
      <c r="HMO62" s="26"/>
      <c r="HMP62" s="26"/>
      <c r="HMQ62" s="26"/>
      <c r="HMR62" s="26"/>
      <c r="HMS62" s="26"/>
      <c r="HMT62" s="26"/>
      <c r="HMU62" s="26"/>
      <c r="HMV62" s="26"/>
      <c r="HMW62" s="26"/>
      <c r="HMX62" s="26"/>
      <c r="HMY62" s="26"/>
      <c r="HMZ62" s="26"/>
      <c r="HNA62" s="26"/>
      <c r="HNB62" s="26"/>
      <c r="HNC62" s="26"/>
      <c r="HND62" s="26"/>
      <c r="HNE62" s="26"/>
      <c r="HNF62" s="26"/>
      <c r="HNG62" s="26"/>
      <c r="HNH62" s="26"/>
      <c r="HNI62" s="26"/>
      <c r="HNJ62" s="26"/>
      <c r="HNK62" s="26"/>
      <c r="HNL62" s="26"/>
      <c r="HNM62" s="26"/>
      <c r="HNN62" s="26"/>
      <c r="HNO62" s="26"/>
      <c r="HNP62" s="26"/>
      <c r="HNQ62" s="26"/>
      <c r="HNR62" s="26"/>
      <c r="HNS62" s="26"/>
      <c r="HNT62" s="26"/>
      <c r="HNU62" s="26"/>
      <c r="HNV62" s="26"/>
      <c r="HNW62" s="26"/>
      <c r="HNX62" s="26"/>
      <c r="HNY62" s="26"/>
      <c r="HNZ62" s="26"/>
      <c r="HOA62" s="26"/>
      <c r="HOB62" s="26"/>
      <c r="HOC62" s="26"/>
      <c r="HOD62" s="26"/>
      <c r="HOE62" s="26"/>
      <c r="HOF62" s="26"/>
      <c r="HOG62" s="26"/>
      <c r="HOH62" s="26"/>
      <c r="HOI62" s="26"/>
      <c r="HOJ62" s="26"/>
      <c r="HOK62" s="26"/>
      <c r="HOL62" s="26"/>
      <c r="HOM62" s="26"/>
      <c r="HON62" s="26"/>
      <c r="HOO62" s="26"/>
      <c r="HOP62" s="26"/>
      <c r="HOQ62" s="26"/>
      <c r="HOR62" s="26"/>
      <c r="HOS62" s="26"/>
      <c r="HOT62" s="26"/>
      <c r="HOU62" s="26"/>
      <c r="HOV62" s="26"/>
      <c r="HOW62" s="26"/>
      <c r="HOX62" s="26"/>
      <c r="HOY62" s="26"/>
      <c r="HOZ62" s="26"/>
      <c r="HPA62" s="26"/>
      <c r="HPB62" s="26"/>
      <c r="HPC62" s="26"/>
      <c r="HPD62" s="26"/>
      <c r="HPE62" s="26"/>
      <c r="HPF62" s="26"/>
      <c r="HPG62" s="26"/>
      <c r="HPH62" s="26"/>
      <c r="HPI62" s="26"/>
      <c r="HPJ62" s="26"/>
      <c r="HPK62" s="26"/>
      <c r="HPL62" s="26"/>
      <c r="HPM62" s="26"/>
      <c r="HPN62" s="26"/>
      <c r="HPO62" s="26"/>
      <c r="HPP62" s="26"/>
      <c r="HPQ62" s="26"/>
      <c r="HPR62" s="26"/>
      <c r="HPS62" s="26"/>
      <c r="HPT62" s="26"/>
      <c r="HPU62" s="26"/>
      <c r="HPV62" s="26"/>
      <c r="HPW62" s="26"/>
      <c r="HPX62" s="26"/>
      <c r="HPY62" s="26"/>
      <c r="HPZ62" s="26"/>
      <c r="HQA62" s="26"/>
      <c r="HQB62" s="26"/>
      <c r="HQC62" s="26"/>
      <c r="HQD62" s="26"/>
      <c r="HQE62" s="26"/>
      <c r="HQF62" s="26"/>
      <c r="HQG62" s="26"/>
      <c r="HQH62" s="26"/>
      <c r="HQI62" s="26"/>
      <c r="HQJ62" s="26"/>
      <c r="HQK62" s="26"/>
      <c r="HQL62" s="26"/>
      <c r="HQM62" s="26"/>
      <c r="HQN62" s="26"/>
      <c r="HQO62" s="26"/>
      <c r="HQP62" s="26"/>
      <c r="HQQ62" s="26"/>
      <c r="HQR62" s="26"/>
      <c r="HQS62" s="26"/>
      <c r="HQT62" s="26"/>
      <c r="HQU62" s="26"/>
      <c r="HQV62" s="26"/>
      <c r="HQW62" s="26"/>
      <c r="HQX62" s="26"/>
      <c r="HQY62" s="26"/>
      <c r="HQZ62" s="26"/>
      <c r="HRA62" s="26"/>
      <c r="HRB62" s="26"/>
      <c r="HRC62" s="26"/>
      <c r="HRD62" s="26"/>
      <c r="HRE62" s="26"/>
      <c r="HRF62" s="26"/>
      <c r="HRG62" s="26"/>
      <c r="HRH62" s="26"/>
      <c r="HRI62" s="26"/>
      <c r="HRJ62" s="26"/>
      <c r="HRK62" s="26"/>
      <c r="HRL62" s="26"/>
      <c r="HRM62" s="26"/>
      <c r="HRN62" s="26"/>
      <c r="HRO62" s="26"/>
      <c r="HRP62" s="26"/>
      <c r="HRQ62" s="26"/>
      <c r="HRR62" s="26"/>
      <c r="HRS62" s="26"/>
      <c r="HRT62" s="26"/>
      <c r="HRU62" s="26"/>
      <c r="HRV62" s="26"/>
      <c r="HRW62" s="26"/>
      <c r="HRX62" s="26"/>
      <c r="HRY62" s="26"/>
      <c r="HRZ62" s="26"/>
      <c r="HSA62" s="26"/>
      <c r="HSB62" s="26"/>
      <c r="HSC62" s="26"/>
      <c r="HSD62" s="26"/>
      <c r="HSE62" s="26"/>
      <c r="HSF62" s="26"/>
      <c r="HSG62" s="26"/>
      <c r="HSH62" s="26"/>
      <c r="HSI62" s="26"/>
      <c r="HSJ62" s="26"/>
      <c r="HSK62" s="26"/>
      <c r="HSL62" s="26"/>
      <c r="HSM62" s="26"/>
      <c r="HSN62" s="26"/>
      <c r="HSO62" s="26"/>
      <c r="HSP62" s="26"/>
      <c r="HSQ62" s="26"/>
      <c r="HSR62" s="26"/>
      <c r="HSS62" s="26"/>
      <c r="HST62" s="26"/>
      <c r="HSU62" s="26"/>
      <c r="HSV62" s="26"/>
      <c r="HSW62" s="26"/>
      <c r="HSX62" s="26"/>
      <c r="HSY62" s="26"/>
      <c r="HSZ62" s="26"/>
      <c r="HTA62" s="26"/>
      <c r="HTB62" s="26"/>
      <c r="HTC62" s="26"/>
      <c r="HTD62" s="26"/>
      <c r="HTE62" s="26"/>
      <c r="HTF62" s="26"/>
      <c r="HTG62" s="26"/>
      <c r="HTH62" s="26"/>
      <c r="HTI62" s="26"/>
      <c r="HTJ62" s="26"/>
      <c r="HTK62" s="26"/>
      <c r="HTL62" s="26"/>
      <c r="HTM62" s="26"/>
      <c r="HTN62" s="26"/>
      <c r="HTO62" s="26"/>
      <c r="HTP62" s="26"/>
      <c r="HTQ62" s="26"/>
      <c r="HTR62" s="26"/>
      <c r="HTS62" s="26"/>
      <c r="HTT62" s="26"/>
      <c r="HTU62" s="26"/>
      <c r="HTV62" s="26"/>
      <c r="HTW62" s="26"/>
      <c r="HTX62" s="26"/>
      <c r="HTY62" s="26"/>
      <c r="HTZ62" s="26"/>
      <c r="HUA62" s="26"/>
      <c r="HUB62" s="26"/>
      <c r="HUC62" s="26"/>
      <c r="HUD62" s="26"/>
      <c r="HUE62" s="26"/>
      <c r="HUF62" s="26"/>
      <c r="HUG62" s="26"/>
      <c r="HUH62" s="26"/>
      <c r="HUI62" s="26"/>
      <c r="HUJ62" s="26"/>
      <c r="HUK62" s="26"/>
      <c r="HUL62" s="26"/>
      <c r="HUM62" s="26"/>
      <c r="HUN62" s="26"/>
      <c r="HUO62" s="26"/>
      <c r="HUP62" s="26"/>
      <c r="HUQ62" s="26"/>
      <c r="HUR62" s="26"/>
      <c r="HUS62" s="26"/>
      <c r="HUT62" s="26"/>
      <c r="HUU62" s="26"/>
      <c r="HUV62" s="26"/>
      <c r="HUW62" s="26"/>
      <c r="HUX62" s="26"/>
      <c r="HUY62" s="26"/>
      <c r="HUZ62" s="26"/>
      <c r="HVA62" s="26"/>
      <c r="HVB62" s="26"/>
      <c r="HVC62" s="26"/>
      <c r="HVD62" s="26"/>
      <c r="HVE62" s="26"/>
      <c r="HVF62" s="26"/>
      <c r="HVG62" s="26"/>
      <c r="HVH62" s="26"/>
      <c r="HVI62" s="26"/>
      <c r="HVJ62" s="26"/>
      <c r="HVK62" s="26"/>
      <c r="HVL62" s="26"/>
      <c r="HVM62" s="26"/>
      <c r="HVN62" s="26"/>
      <c r="HVO62" s="26"/>
      <c r="HVP62" s="26"/>
      <c r="HVQ62" s="26"/>
      <c r="HVR62" s="26"/>
      <c r="HVS62" s="26"/>
      <c r="HVT62" s="26"/>
      <c r="HVU62" s="26"/>
      <c r="HVV62" s="26"/>
      <c r="HVW62" s="26"/>
      <c r="HVX62" s="26"/>
      <c r="HVY62" s="26"/>
      <c r="HVZ62" s="26"/>
      <c r="HWA62" s="26"/>
      <c r="HWB62" s="26"/>
      <c r="HWC62" s="26"/>
      <c r="HWD62" s="26"/>
      <c r="HWE62" s="26"/>
      <c r="HWF62" s="26"/>
      <c r="HWG62" s="26"/>
      <c r="HWH62" s="26"/>
      <c r="HWI62" s="26"/>
      <c r="HWJ62" s="26"/>
      <c r="HWK62" s="26"/>
      <c r="HWL62" s="26"/>
      <c r="HWM62" s="26"/>
      <c r="HWN62" s="26"/>
      <c r="HWO62" s="26"/>
      <c r="HWP62" s="26"/>
      <c r="HWQ62" s="26"/>
      <c r="HWR62" s="26"/>
      <c r="HWS62" s="26"/>
      <c r="HWT62" s="26"/>
      <c r="HWU62" s="26"/>
      <c r="HWV62" s="26"/>
      <c r="HWW62" s="26"/>
      <c r="HWX62" s="26"/>
      <c r="HWY62" s="26"/>
      <c r="HWZ62" s="26"/>
      <c r="HXA62" s="26"/>
      <c r="HXB62" s="26"/>
      <c r="HXC62" s="26"/>
      <c r="HXD62" s="26"/>
      <c r="HXE62" s="26"/>
      <c r="HXF62" s="26"/>
      <c r="HXG62" s="26"/>
      <c r="HXH62" s="26"/>
      <c r="HXI62" s="26"/>
      <c r="HXJ62" s="26"/>
      <c r="HXK62" s="26"/>
      <c r="HXL62" s="26"/>
      <c r="HXM62" s="26"/>
      <c r="HXN62" s="26"/>
      <c r="HXO62" s="26"/>
      <c r="HXP62" s="26"/>
      <c r="HXQ62" s="26"/>
      <c r="HXR62" s="26"/>
      <c r="HXS62" s="26"/>
      <c r="HXT62" s="26"/>
      <c r="HXU62" s="26"/>
      <c r="HXV62" s="26"/>
      <c r="HXW62" s="26"/>
      <c r="HXX62" s="26"/>
      <c r="HXY62" s="26"/>
      <c r="HXZ62" s="26"/>
      <c r="HYA62" s="26"/>
      <c r="HYB62" s="26"/>
      <c r="HYC62" s="26"/>
      <c r="HYD62" s="26"/>
      <c r="HYE62" s="26"/>
      <c r="HYF62" s="26"/>
      <c r="HYG62" s="26"/>
      <c r="HYH62" s="26"/>
      <c r="HYI62" s="26"/>
      <c r="HYJ62" s="26"/>
      <c r="HYK62" s="26"/>
      <c r="HYL62" s="26"/>
      <c r="HYM62" s="26"/>
      <c r="HYN62" s="26"/>
      <c r="HYO62" s="26"/>
      <c r="HYP62" s="26"/>
      <c r="HYQ62" s="26"/>
      <c r="HYR62" s="26"/>
      <c r="HYS62" s="26"/>
      <c r="HYT62" s="26"/>
      <c r="HYU62" s="26"/>
      <c r="HYV62" s="26"/>
      <c r="HYW62" s="26"/>
      <c r="HYX62" s="26"/>
      <c r="HYY62" s="26"/>
      <c r="HYZ62" s="26"/>
      <c r="HZA62" s="26"/>
      <c r="HZB62" s="26"/>
      <c r="HZC62" s="26"/>
      <c r="HZD62" s="26"/>
      <c r="HZE62" s="26"/>
      <c r="HZF62" s="26"/>
      <c r="HZG62" s="26"/>
      <c r="HZH62" s="26"/>
      <c r="HZI62" s="26"/>
      <c r="HZJ62" s="26"/>
      <c r="HZK62" s="26"/>
      <c r="HZL62" s="26"/>
      <c r="HZM62" s="26"/>
      <c r="HZN62" s="26"/>
      <c r="HZO62" s="26"/>
      <c r="HZP62" s="26"/>
      <c r="HZQ62" s="26"/>
      <c r="HZR62" s="26"/>
      <c r="HZS62" s="26"/>
      <c r="HZT62" s="26"/>
      <c r="HZU62" s="26"/>
      <c r="HZV62" s="26"/>
      <c r="HZW62" s="26"/>
      <c r="HZX62" s="26"/>
      <c r="HZY62" s="26"/>
      <c r="HZZ62" s="26"/>
      <c r="IAA62" s="26"/>
      <c r="IAB62" s="26"/>
      <c r="IAC62" s="26"/>
      <c r="IAD62" s="26"/>
      <c r="IAE62" s="26"/>
      <c r="IAF62" s="26"/>
      <c r="IAG62" s="26"/>
      <c r="IAH62" s="26"/>
      <c r="IAI62" s="26"/>
      <c r="IAJ62" s="26"/>
      <c r="IAK62" s="26"/>
      <c r="IAL62" s="26"/>
      <c r="IAM62" s="26"/>
      <c r="IAN62" s="26"/>
      <c r="IAO62" s="26"/>
      <c r="IAP62" s="26"/>
      <c r="IAQ62" s="26"/>
      <c r="IAR62" s="26"/>
      <c r="IAS62" s="26"/>
      <c r="IAT62" s="26"/>
      <c r="IAU62" s="26"/>
      <c r="IAV62" s="26"/>
      <c r="IAW62" s="26"/>
      <c r="IAX62" s="26"/>
      <c r="IAY62" s="26"/>
      <c r="IAZ62" s="26"/>
      <c r="IBA62" s="26"/>
      <c r="IBB62" s="26"/>
      <c r="IBC62" s="26"/>
      <c r="IBD62" s="26"/>
      <c r="IBE62" s="26"/>
      <c r="IBF62" s="26"/>
      <c r="IBG62" s="26"/>
      <c r="IBH62" s="26"/>
      <c r="IBI62" s="26"/>
      <c r="IBJ62" s="26"/>
      <c r="IBK62" s="26"/>
      <c r="IBL62" s="26"/>
      <c r="IBM62" s="26"/>
      <c r="IBN62" s="26"/>
      <c r="IBO62" s="26"/>
      <c r="IBP62" s="26"/>
      <c r="IBQ62" s="26"/>
      <c r="IBR62" s="26"/>
      <c r="IBS62" s="26"/>
      <c r="IBT62" s="26"/>
      <c r="IBU62" s="26"/>
      <c r="IBV62" s="26"/>
      <c r="IBW62" s="26"/>
      <c r="IBX62" s="26"/>
      <c r="IBY62" s="26"/>
      <c r="IBZ62" s="26"/>
      <c r="ICA62" s="26"/>
      <c r="ICB62" s="26"/>
      <c r="ICC62" s="26"/>
      <c r="ICD62" s="26"/>
      <c r="ICE62" s="26"/>
      <c r="ICF62" s="26"/>
      <c r="ICG62" s="26"/>
      <c r="ICH62" s="26"/>
      <c r="ICI62" s="26"/>
      <c r="ICJ62" s="26"/>
      <c r="ICK62" s="26"/>
      <c r="ICL62" s="26"/>
      <c r="ICM62" s="26"/>
      <c r="ICN62" s="26"/>
      <c r="ICO62" s="26"/>
      <c r="ICP62" s="26"/>
      <c r="ICQ62" s="26"/>
      <c r="ICR62" s="26"/>
      <c r="ICS62" s="26"/>
      <c r="ICT62" s="26"/>
      <c r="ICU62" s="26"/>
      <c r="ICV62" s="26"/>
      <c r="ICW62" s="26"/>
      <c r="ICX62" s="26"/>
      <c r="ICY62" s="26"/>
      <c r="ICZ62" s="26"/>
      <c r="IDA62" s="26"/>
      <c r="IDB62" s="26"/>
      <c r="IDC62" s="26"/>
      <c r="IDD62" s="26"/>
      <c r="IDE62" s="26"/>
      <c r="IDF62" s="26"/>
      <c r="IDG62" s="26"/>
      <c r="IDH62" s="26"/>
      <c r="IDI62" s="26"/>
      <c r="IDJ62" s="26"/>
      <c r="IDK62" s="26"/>
      <c r="IDL62" s="26"/>
      <c r="IDM62" s="26"/>
      <c r="IDN62" s="26"/>
      <c r="IDO62" s="26"/>
      <c r="IDP62" s="26"/>
      <c r="IDQ62" s="26"/>
      <c r="IDR62" s="26"/>
      <c r="IDS62" s="26"/>
      <c r="IDT62" s="26"/>
      <c r="IDU62" s="26"/>
      <c r="IDV62" s="26"/>
      <c r="IDW62" s="26"/>
      <c r="IDX62" s="26"/>
      <c r="IDY62" s="26"/>
      <c r="IDZ62" s="26"/>
      <c r="IEA62" s="26"/>
      <c r="IEB62" s="26"/>
      <c r="IEC62" s="26"/>
      <c r="IED62" s="26"/>
      <c r="IEE62" s="26"/>
      <c r="IEF62" s="26"/>
      <c r="IEG62" s="26"/>
      <c r="IEH62" s="26"/>
      <c r="IEI62" s="26"/>
      <c r="IEJ62" s="26"/>
      <c r="IEK62" s="26"/>
      <c r="IEL62" s="26"/>
      <c r="IEM62" s="26"/>
      <c r="IEN62" s="26"/>
      <c r="IEO62" s="26"/>
      <c r="IEP62" s="26"/>
      <c r="IEQ62" s="26"/>
      <c r="IER62" s="26"/>
      <c r="IES62" s="26"/>
      <c r="IET62" s="26"/>
      <c r="IEU62" s="26"/>
      <c r="IEV62" s="26"/>
      <c r="IEW62" s="26"/>
      <c r="IEX62" s="26"/>
      <c r="IEY62" s="26"/>
      <c r="IEZ62" s="26"/>
      <c r="IFA62" s="26"/>
      <c r="IFB62" s="26"/>
      <c r="IFC62" s="26"/>
      <c r="IFD62" s="26"/>
      <c r="IFE62" s="26"/>
      <c r="IFF62" s="26"/>
      <c r="IFG62" s="26"/>
      <c r="IFH62" s="26"/>
      <c r="IFI62" s="26"/>
      <c r="IFJ62" s="26"/>
      <c r="IFK62" s="26"/>
      <c r="IFL62" s="26"/>
      <c r="IFM62" s="26"/>
      <c r="IFN62" s="26"/>
      <c r="IFO62" s="26"/>
      <c r="IFP62" s="26"/>
      <c r="IFQ62" s="26"/>
      <c r="IFR62" s="26"/>
      <c r="IFS62" s="26"/>
      <c r="IFT62" s="26"/>
      <c r="IFU62" s="26"/>
      <c r="IFV62" s="26"/>
      <c r="IFW62" s="26"/>
      <c r="IFX62" s="26"/>
      <c r="IFY62" s="26"/>
      <c r="IFZ62" s="26"/>
      <c r="IGA62" s="26"/>
      <c r="IGB62" s="26"/>
      <c r="IGC62" s="26"/>
      <c r="IGD62" s="26"/>
      <c r="IGE62" s="26"/>
      <c r="IGF62" s="26"/>
      <c r="IGG62" s="26"/>
      <c r="IGH62" s="26"/>
      <c r="IGI62" s="26"/>
      <c r="IGJ62" s="26"/>
      <c r="IGK62" s="26"/>
      <c r="IGL62" s="26"/>
      <c r="IGM62" s="26"/>
      <c r="IGN62" s="26"/>
      <c r="IGO62" s="26"/>
      <c r="IGP62" s="26"/>
      <c r="IGQ62" s="26"/>
      <c r="IGR62" s="26"/>
      <c r="IGS62" s="26"/>
      <c r="IGT62" s="26"/>
      <c r="IGU62" s="26"/>
      <c r="IGV62" s="26"/>
      <c r="IGW62" s="26"/>
      <c r="IGX62" s="26"/>
      <c r="IGY62" s="26"/>
      <c r="IGZ62" s="26"/>
      <c r="IHA62" s="26"/>
      <c r="IHB62" s="26"/>
      <c r="IHC62" s="26"/>
      <c r="IHD62" s="26"/>
      <c r="IHE62" s="26"/>
      <c r="IHF62" s="26"/>
      <c r="IHG62" s="26"/>
      <c r="IHH62" s="26"/>
      <c r="IHI62" s="26"/>
      <c r="IHJ62" s="26"/>
      <c r="IHK62" s="26"/>
      <c r="IHL62" s="26"/>
      <c r="IHM62" s="26"/>
      <c r="IHN62" s="26"/>
      <c r="IHO62" s="26"/>
      <c r="IHP62" s="26"/>
      <c r="IHQ62" s="26"/>
      <c r="IHR62" s="26"/>
      <c r="IHS62" s="26"/>
      <c r="IHT62" s="26"/>
      <c r="IHU62" s="26"/>
      <c r="IHV62" s="26"/>
      <c r="IHW62" s="26"/>
      <c r="IHX62" s="26"/>
      <c r="IHY62" s="26"/>
      <c r="IHZ62" s="26"/>
      <c r="IIA62" s="26"/>
      <c r="IIB62" s="26"/>
      <c r="IIC62" s="26"/>
      <c r="IID62" s="26"/>
      <c r="IIE62" s="26"/>
      <c r="IIF62" s="26"/>
      <c r="IIG62" s="26"/>
      <c r="IIH62" s="26"/>
      <c r="III62" s="26"/>
      <c r="IIJ62" s="26"/>
      <c r="IIK62" s="26"/>
      <c r="IIL62" s="26"/>
      <c r="IIM62" s="26"/>
      <c r="IIN62" s="26"/>
      <c r="IIO62" s="26"/>
      <c r="IIP62" s="26"/>
      <c r="IIQ62" s="26"/>
      <c r="IIR62" s="26"/>
      <c r="IIS62" s="26"/>
      <c r="IIT62" s="26"/>
      <c r="IIU62" s="26"/>
      <c r="IIV62" s="26"/>
      <c r="IIW62" s="26"/>
      <c r="IIX62" s="26"/>
      <c r="IIY62" s="26"/>
      <c r="IIZ62" s="26"/>
      <c r="IJA62" s="26"/>
      <c r="IJB62" s="26"/>
      <c r="IJC62" s="26"/>
      <c r="IJD62" s="26"/>
      <c r="IJE62" s="26"/>
      <c r="IJF62" s="26"/>
      <c r="IJG62" s="26"/>
      <c r="IJH62" s="26"/>
      <c r="IJI62" s="26"/>
      <c r="IJJ62" s="26"/>
      <c r="IJK62" s="26"/>
      <c r="IJL62" s="26"/>
      <c r="IJM62" s="26"/>
      <c r="IJN62" s="26"/>
      <c r="IJO62" s="26"/>
      <c r="IJP62" s="26"/>
      <c r="IJQ62" s="26"/>
      <c r="IJR62" s="26"/>
      <c r="IJS62" s="26"/>
      <c r="IJT62" s="26"/>
      <c r="IJU62" s="26"/>
      <c r="IJV62" s="26"/>
      <c r="IJW62" s="26"/>
      <c r="IJX62" s="26"/>
      <c r="IJY62" s="26"/>
      <c r="IJZ62" s="26"/>
      <c r="IKA62" s="26"/>
      <c r="IKB62" s="26"/>
      <c r="IKC62" s="26"/>
      <c r="IKD62" s="26"/>
      <c r="IKE62" s="26"/>
      <c r="IKF62" s="26"/>
      <c r="IKG62" s="26"/>
      <c r="IKH62" s="26"/>
      <c r="IKI62" s="26"/>
      <c r="IKJ62" s="26"/>
      <c r="IKK62" s="26"/>
      <c r="IKL62" s="26"/>
      <c r="IKM62" s="26"/>
      <c r="IKN62" s="26"/>
      <c r="IKO62" s="26"/>
      <c r="IKP62" s="26"/>
      <c r="IKQ62" s="26"/>
      <c r="IKR62" s="26"/>
      <c r="IKS62" s="26"/>
      <c r="IKT62" s="26"/>
      <c r="IKU62" s="26"/>
      <c r="IKV62" s="26"/>
      <c r="IKW62" s="26"/>
      <c r="IKX62" s="26"/>
      <c r="IKY62" s="26"/>
      <c r="IKZ62" s="26"/>
      <c r="ILA62" s="26"/>
      <c r="ILB62" s="26"/>
      <c r="ILC62" s="26"/>
      <c r="ILD62" s="26"/>
      <c r="ILE62" s="26"/>
      <c r="ILF62" s="26"/>
      <c r="ILG62" s="26"/>
      <c r="ILH62" s="26"/>
      <c r="ILI62" s="26"/>
      <c r="ILJ62" s="26"/>
      <c r="ILK62" s="26"/>
      <c r="ILL62" s="26"/>
      <c r="ILM62" s="26"/>
      <c r="ILN62" s="26"/>
      <c r="ILO62" s="26"/>
      <c r="ILP62" s="26"/>
      <c r="ILQ62" s="26"/>
      <c r="ILR62" s="26"/>
      <c r="ILS62" s="26"/>
      <c r="ILT62" s="26"/>
      <c r="ILU62" s="26"/>
      <c r="ILV62" s="26"/>
      <c r="ILW62" s="26"/>
      <c r="ILX62" s="26"/>
      <c r="ILY62" s="26"/>
      <c r="ILZ62" s="26"/>
      <c r="IMA62" s="26"/>
      <c r="IMB62" s="26"/>
      <c r="IMC62" s="26"/>
      <c r="IMD62" s="26"/>
      <c r="IME62" s="26"/>
      <c r="IMF62" s="26"/>
      <c r="IMG62" s="26"/>
      <c r="IMH62" s="26"/>
      <c r="IMI62" s="26"/>
      <c r="IMJ62" s="26"/>
      <c r="IMK62" s="26"/>
      <c r="IML62" s="26"/>
      <c r="IMM62" s="26"/>
      <c r="IMN62" s="26"/>
      <c r="IMO62" s="26"/>
      <c r="IMP62" s="26"/>
      <c r="IMQ62" s="26"/>
      <c r="IMR62" s="26"/>
      <c r="IMS62" s="26"/>
      <c r="IMT62" s="26"/>
      <c r="IMU62" s="26"/>
      <c r="IMV62" s="26"/>
      <c r="IMW62" s="26"/>
      <c r="IMX62" s="26"/>
      <c r="IMY62" s="26"/>
      <c r="IMZ62" s="26"/>
      <c r="INA62" s="26"/>
      <c r="INB62" s="26"/>
      <c r="INC62" s="26"/>
      <c r="IND62" s="26"/>
      <c r="INE62" s="26"/>
      <c r="INF62" s="26"/>
      <c r="ING62" s="26"/>
      <c r="INH62" s="26"/>
      <c r="INI62" s="26"/>
      <c r="INJ62" s="26"/>
      <c r="INK62" s="26"/>
      <c r="INL62" s="26"/>
      <c r="INM62" s="26"/>
      <c r="INN62" s="26"/>
      <c r="INO62" s="26"/>
      <c r="INP62" s="26"/>
      <c r="INQ62" s="26"/>
      <c r="INR62" s="26"/>
      <c r="INS62" s="26"/>
      <c r="INT62" s="26"/>
      <c r="INU62" s="26"/>
      <c r="INV62" s="26"/>
      <c r="INW62" s="26"/>
      <c r="INX62" s="26"/>
      <c r="INY62" s="26"/>
      <c r="INZ62" s="26"/>
      <c r="IOA62" s="26"/>
      <c r="IOB62" s="26"/>
      <c r="IOC62" s="26"/>
      <c r="IOD62" s="26"/>
      <c r="IOE62" s="26"/>
      <c r="IOF62" s="26"/>
      <c r="IOG62" s="26"/>
      <c r="IOH62" s="26"/>
      <c r="IOI62" s="26"/>
      <c r="IOJ62" s="26"/>
      <c r="IOK62" s="26"/>
      <c r="IOL62" s="26"/>
      <c r="IOM62" s="26"/>
      <c r="ION62" s="26"/>
      <c r="IOO62" s="26"/>
      <c r="IOP62" s="26"/>
      <c r="IOQ62" s="26"/>
      <c r="IOR62" s="26"/>
      <c r="IOS62" s="26"/>
      <c r="IOT62" s="26"/>
      <c r="IOU62" s="26"/>
      <c r="IOV62" s="26"/>
      <c r="IOW62" s="26"/>
      <c r="IOX62" s="26"/>
      <c r="IOY62" s="26"/>
      <c r="IOZ62" s="26"/>
      <c r="IPA62" s="26"/>
      <c r="IPB62" s="26"/>
      <c r="IPC62" s="26"/>
      <c r="IPD62" s="26"/>
      <c r="IPE62" s="26"/>
      <c r="IPF62" s="26"/>
      <c r="IPG62" s="26"/>
      <c r="IPH62" s="26"/>
      <c r="IPI62" s="26"/>
      <c r="IPJ62" s="26"/>
      <c r="IPK62" s="26"/>
      <c r="IPL62" s="26"/>
      <c r="IPM62" s="26"/>
      <c r="IPN62" s="26"/>
      <c r="IPO62" s="26"/>
      <c r="IPP62" s="26"/>
      <c r="IPQ62" s="26"/>
      <c r="IPR62" s="26"/>
      <c r="IPS62" s="26"/>
      <c r="IPT62" s="26"/>
      <c r="IPU62" s="26"/>
      <c r="IPV62" s="26"/>
      <c r="IPW62" s="26"/>
      <c r="IPX62" s="26"/>
      <c r="IPY62" s="26"/>
      <c r="IPZ62" s="26"/>
      <c r="IQA62" s="26"/>
      <c r="IQB62" s="26"/>
      <c r="IQC62" s="26"/>
      <c r="IQD62" s="26"/>
      <c r="IQE62" s="26"/>
      <c r="IQF62" s="26"/>
      <c r="IQG62" s="26"/>
      <c r="IQH62" s="26"/>
      <c r="IQI62" s="26"/>
      <c r="IQJ62" s="26"/>
      <c r="IQK62" s="26"/>
      <c r="IQL62" s="26"/>
      <c r="IQM62" s="26"/>
      <c r="IQN62" s="26"/>
      <c r="IQO62" s="26"/>
      <c r="IQP62" s="26"/>
      <c r="IQQ62" s="26"/>
      <c r="IQR62" s="26"/>
      <c r="IQS62" s="26"/>
      <c r="IQT62" s="26"/>
      <c r="IQU62" s="26"/>
      <c r="IQV62" s="26"/>
      <c r="IQW62" s="26"/>
      <c r="IQX62" s="26"/>
      <c r="IQY62" s="26"/>
      <c r="IQZ62" s="26"/>
      <c r="IRA62" s="26"/>
      <c r="IRB62" s="26"/>
      <c r="IRC62" s="26"/>
      <c r="IRD62" s="26"/>
      <c r="IRE62" s="26"/>
      <c r="IRF62" s="26"/>
      <c r="IRG62" s="26"/>
      <c r="IRH62" s="26"/>
      <c r="IRI62" s="26"/>
      <c r="IRJ62" s="26"/>
      <c r="IRK62" s="26"/>
      <c r="IRL62" s="26"/>
      <c r="IRM62" s="26"/>
      <c r="IRN62" s="26"/>
      <c r="IRO62" s="26"/>
      <c r="IRP62" s="26"/>
      <c r="IRQ62" s="26"/>
      <c r="IRR62" s="26"/>
      <c r="IRS62" s="26"/>
      <c r="IRT62" s="26"/>
      <c r="IRU62" s="26"/>
      <c r="IRV62" s="26"/>
      <c r="IRW62" s="26"/>
      <c r="IRX62" s="26"/>
      <c r="IRY62" s="26"/>
      <c r="IRZ62" s="26"/>
      <c r="ISA62" s="26"/>
      <c r="ISB62" s="26"/>
      <c r="ISC62" s="26"/>
      <c r="ISD62" s="26"/>
      <c r="ISE62" s="26"/>
      <c r="ISF62" s="26"/>
      <c r="ISG62" s="26"/>
      <c r="ISH62" s="26"/>
      <c r="ISI62" s="26"/>
      <c r="ISJ62" s="26"/>
      <c r="ISK62" s="26"/>
      <c r="ISL62" s="26"/>
      <c r="ISM62" s="26"/>
      <c r="ISN62" s="26"/>
      <c r="ISO62" s="26"/>
      <c r="ISP62" s="26"/>
      <c r="ISQ62" s="26"/>
      <c r="ISR62" s="26"/>
      <c r="ISS62" s="26"/>
      <c r="IST62" s="26"/>
      <c r="ISU62" s="26"/>
      <c r="ISV62" s="26"/>
      <c r="ISW62" s="26"/>
      <c r="ISX62" s="26"/>
      <c r="ISY62" s="26"/>
      <c r="ISZ62" s="26"/>
      <c r="ITA62" s="26"/>
      <c r="ITB62" s="26"/>
      <c r="ITC62" s="26"/>
      <c r="ITD62" s="26"/>
      <c r="ITE62" s="26"/>
      <c r="ITF62" s="26"/>
      <c r="ITG62" s="26"/>
      <c r="ITH62" s="26"/>
      <c r="ITI62" s="26"/>
      <c r="ITJ62" s="26"/>
      <c r="ITK62" s="26"/>
      <c r="ITL62" s="26"/>
      <c r="ITM62" s="26"/>
      <c r="ITN62" s="26"/>
      <c r="ITO62" s="26"/>
      <c r="ITP62" s="26"/>
      <c r="ITQ62" s="26"/>
      <c r="ITR62" s="26"/>
      <c r="ITS62" s="26"/>
      <c r="ITT62" s="26"/>
      <c r="ITU62" s="26"/>
      <c r="ITV62" s="26"/>
      <c r="ITW62" s="26"/>
      <c r="ITX62" s="26"/>
      <c r="ITY62" s="26"/>
      <c r="ITZ62" s="26"/>
      <c r="IUA62" s="26"/>
      <c r="IUB62" s="26"/>
      <c r="IUC62" s="26"/>
      <c r="IUD62" s="26"/>
      <c r="IUE62" s="26"/>
      <c r="IUF62" s="26"/>
      <c r="IUG62" s="26"/>
      <c r="IUH62" s="26"/>
      <c r="IUI62" s="26"/>
      <c r="IUJ62" s="26"/>
      <c r="IUK62" s="26"/>
      <c r="IUL62" s="26"/>
      <c r="IUM62" s="26"/>
      <c r="IUN62" s="26"/>
      <c r="IUO62" s="26"/>
      <c r="IUP62" s="26"/>
      <c r="IUQ62" s="26"/>
      <c r="IUR62" s="26"/>
      <c r="IUS62" s="26"/>
      <c r="IUT62" s="26"/>
      <c r="IUU62" s="26"/>
      <c r="IUV62" s="26"/>
      <c r="IUW62" s="26"/>
      <c r="IUX62" s="26"/>
      <c r="IUY62" s="26"/>
      <c r="IUZ62" s="26"/>
      <c r="IVA62" s="26"/>
      <c r="IVB62" s="26"/>
      <c r="IVC62" s="26"/>
      <c r="IVD62" s="26"/>
      <c r="IVE62" s="26"/>
      <c r="IVF62" s="26"/>
      <c r="IVG62" s="26"/>
      <c r="IVH62" s="26"/>
      <c r="IVI62" s="26"/>
      <c r="IVJ62" s="26"/>
      <c r="IVK62" s="26"/>
      <c r="IVL62" s="26"/>
      <c r="IVM62" s="26"/>
      <c r="IVN62" s="26"/>
      <c r="IVO62" s="26"/>
      <c r="IVP62" s="26"/>
      <c r="IVQ62" s="26"/>
      <c r="IVR62" s="26"/>
      <c r="IVS62" s="26"/>
      <c r="IVT62" s="26"/>
      <c r="IVU62" s="26"/>
      <c r="IVV62" s="26"/>
      <c r="IVW62" s="26"/>
      <c r="IVX62" s="26"/>
      <c r="IVY62" s="26"/>
      <c r="IVZ62" s="26"/>
      <c r="IWA62" s="26"/>
      <c r="IWB62" s="26"/>
      <c r="IWC62" s="26"/>
      <c r="IWD62" s="26"/>
      <c r="IWE62" s="26"/>
      <c r="IWF62" s="26"/>
      <c r="IWG62" s="26"/>
      <c r="IWH62" s="26"/>
      <c r="IWI62" s="26"/>
      <c r="IWJ62" s="26"/>
      <c r="IWK62" s="26"/>
      <c r="IWL62" s="26"/>
      <c r="IWM62" s="26"/>
      <c r="IWN62" s="26"/>
      <c r="IWO62" s="26"/>
      <c r="IWP62" s="26"/>
      <c r="IWQ62" s="26"/>
      <c r="IWR62" s="26"/>
      <c r="IWS62" s="26"/>
      <c r="IWT62" s="26"/>
      <c r="IWU62" s="26"/>
      <c r="IWV62" s="26"/>
      <c r="IWW62" s="26"/>
      <c r="IWX62" s="26"/>
      <c r="IWY62" s="26"/>
      <c r="IWZ62" s="26"/>
      <c r="IXA62" s="26"/>
      <c r="IXB62" s="26"/>
      <c r="IXC62" s="26"/>
      <c r="IXD62" s="26"/>
      <c r="IXE62" s="26"/>
      <c r="IXF62" s="26"/>
      <c r="IXG62" s="26"/>
      <c r="IXH62" s="26"/>
      <c r="IXI62" s="26"/>
      <c r="IXJ62" s="26"/>
      <c r="IXK62" s="26"/>
      <c r="IXL62" s="26"/>
      <c r="IXM62" s="26"/>
      <c r="IXN62" s="26"/>
      <c r="IXO62" s="26"/>
      <c r="IXP62" s="26"/>
      <c r="IXQ62" s="26"/>
      <c r="IXR62" s="26"/>
      <c r="IXS62" s="26"/>
      <c r="IXT62" s="26"/>
      <c r="IXU62" s="26"/>
      <c r="IXV62" s="26"/>
      <c r="IXW62" s="26"/>
      <c r="IXX62" s="26"/>
      <c r="IXY62" s="26"/>
      <c r="IXZ62" s="26"/>
      <c r="IYA62" s="26"/>
      <c r="IYB62" s="26"/>
      <c r="IYC62" s="26"/>
      <c r="IYD62" s="26"/>
      <c r="IYE62" s="26"/>
      <c r="IYF62" s="26"/>
      <c r="IYG62" s="26"/>
      <c r="IYH62" s="26"/>
      <c r="IYI62" s="26"/>
      <c r="IYJ62" s="26"/>
      <c r="IYK62" s="26"/>
      <c r="IYL62" s="26"/>
      <c r="IYM62" s="26"/>
      <c r="IYN62" s="26"/>
      <c r="IYO62" s="26"/>
      <c r="IYP62" s="26"/>
      <c r="IYQ62" s="26"/>
      <c r="IYR62" s="26"/>
      <c r="IYS62" s="26"/>
      <c r="IYT62" s="26"/>
      <c r="IYU62" s="26"/>
      <c r="IYV62" s="26"/>
      <c r="IYW62" s="26"/>
      <c r="IYX62" s="26"/>
      <c r="IYY62" s="26"/>
      <c r="IYZ62" s="26"/>
      <c r="IZA62" s="26"/>
      <c r="IZB62" s="26"/>
      <c r="IZC62" s="26"/>
      <c r="IZD62" s="26"/>
      <c r="IZE62" s="26"/>
      <c r="IZF62" s="26"/>
      <c r="IZG62" s="26"/>
      <c r="IZH62" s="26"/>
      <c r="IZI62" s="26"/>
      <c r="IZJ62" s="26"/>
      <c r="IZK62" s="26"/>
      <c r="IZL62" s="26"/>
      <c r="IZM62" s="26"/>
      <c r="IZN62" s="26"/>
      <c r="IZO62" s="26"/>
      <c r="IZP62" s="26"/>
      <c r="IZQ62" s="26"/>
      <c r="IZR62" s="26"/>
      <c r="IZS62" s="26"/>
      <c r="IZT62" s="26"/>
      <c r="IZU62" s="26"/>
      <c r="IZV62" s="26"/>
      <c r="IZW62" s="26"/>
      <c r="IZX62" s="26"/>
      <c r="IZY62" s="26"/>
      <c r="IZZ62" s="26"/>
      <c r="JAA62" s="26"/>
      <c r="JAB62" s="26"/>
      <c r="JAC62" s="26"/>
      <c r="JAD62" s="26"/>
      <c r="JAE62" s="26"/>
      <c r="JAF62" s="26"/>
      <c r="JAG62" s="26"/>
      <c r="JAH62" s="26"/>
      <c r="JAI62" s="26"/>
      <c r="JAJ62" s="26"/>
      <c r="JAK62" s="26"/>
      <c r="JAL62" s="26"/>
      <c r="JAM62" s="26"/>
      <c r="JAN62" s="26"/>
      <c r="JAO62" s="26"/>
      <c r="JAP62" s="26"/>
      <c r="JAQ62" s="26"/>
      <c r="JAR62" s="26"/>
      <c r="JAS62" s="26"/>
      <c r="JAT62" s="26"/>
      <c r="JAU62" s="26"/>
      <c r="JAV62" s="26"/>
      <c r="JAW62" s="26"/>
      <c r="JAX62" s="26"/>
      <c r="JAY62" s="26"/>
      <c r="JAZ62" s="26"/>
      <c r="JBA62" s="26"/>
      <c r="JBB62" s="26"/>
      <c r="JBC62" s="26"/>
      <c r="JBD62" s="26"/>
      <c r="JBE62" s="26"/>
      <c r="JBF62" s="26"/>
      <c r="JBG62" s="26"/>
      <c r="JBH62" s="26"/>
      <c r="JBI62" s="26"/>
      <c r="JBJ62" s="26"/>
      <c r="JBK62" s="26"/>
      <c r="JBL62" s="26"/>
      <c r="JBM62" s="26"/>
      <c r="JBN62" s="26"/>
      <c r="JBO62" s="26"/>
      <c r="JBP62" s="26"/>
      <c r="JBQ62" s="26"/>
      <c r="JBR62" s="26"/>
      <c r="JBS62" s="26"/>
      <c r="JBT62" s="26"/>
      <c r="JBU62" s="26"/>
      <c r="JBV62" s="26"/>
      <c r="JBW62" s="26"/>
      <c r="JBX62" s="26"/>
      <c r="JBY62" s="26"/>
      <c r="JBZ62" s="26"/>
      <c r="JCA62" s="26"/>
      <c r="JCB62" s="26"/>
      <c r="JCC62" s="26"/>
      <c r="JCD62" s="26"/>
      <c r="JCE62" s="26"/>
      <c r="JCF62" s="26"/>
      <c r="JCG62" s="26"/>
      <c r="JCH62" s="26"/>
      <c r="JCI62" s="26"/>
      <c r="JCJ62" s="26"/>
      <c r="JCK62" s="26"/>
      <c r="JCL62" s="26"/>
      <c r="JCM62" s="26"/>
      <c r="JCN62" s="26"/>
      <c r="JCO62" s="26"/>
      <c r="JCP62" s="26"/>
      <c r="JCQ62" s="26"/>
      <c r="JCR62" s="26"/>
      <c r="JCS62" s="26"/>
      <c r="JCT62" s="26"/>
      <c r="JCU62" s="26"/>
      <c r="JCV62" s="26"/>
      <c r="JCW62" s="26"/>
      <c r="JCX62" s="26"/>
      <c r="JCY62" s="26"/>
      <c r="JCZ62" s="26"/>
      <c r="JDA62" s="26"/>
      <c r="JDB62" s="26"/>
      <c r="JDC62" s="26"/>
      <c r="JDD62" s="26"/>
      <c r="JDE62" s="26"/>
      <c r="JDF62" s="26"/>
      <c r="JDG62" s="26"/>
      <c r="JDH62" s="26"/>
      <c r="JDI62" s="26"/>
      <c r="JDJ62" s="26"/>
      <c r="JDK62" s="26"/>
      <c r="JDL62" s="26"/>
      <c r="JDM62" s="26"/>
      <c r="JDN62" s="26"/>
      <c r="JDO62" s="26"/>
      <c r="JDP62" s="26"/>
      <c r="JDQ62" s="26"/>
      <c r="JDR62" s="26"/>
      <c r="JDS62" s="26"/>
      <c r="JDT62" s="26"/>
      <c r="JDU62" s="26"/>
      <c r="JDV62" s="26"/>
      <c r="JDW62" s="26"/>
      <c r="JDX62" s="26"/>
      <c r="JDY62" s="26"/>
      <c r="JDZ62" s="26"/>
      <c r="JEA62" s="26"/>
      <c r="JEB62" s="26"/>
      <c r="JEC62" s="26"/>
      <c r="JED62" s="26"/>
      <c r="JEE62" s="26"/>
      <c r="JEF62" s="26"/>
      <c r="JEG62" s="26"/>
      <c r="JEH62" s="26"/>
      <c r="JEI62" s="26"/>
      <c r="JEJ62" s="26"/>
      <c r="JEK62" s="26"/>
      <c r="JEL62" s="26"/>
      <c r="JEM62" s="26"/>
      <c r="JEN62" s="26"/>
      <c r="JEO62" s="26"/>
      <c r="JEP62" s="26"/>
      <c r="JEQ62" s="26"/>
      <c r="JER62" s="26"/>
      <c r="JES62" s="26"/>
      <c r="JET62" s="26"/>
      <c r="JEU62" s="26"/>
      <c r="JEV62" s="26"/>
      <c r="JEW62" s="26"/>
      <c r="JEX62" s="26"/>
      <c r="JEY62" s="26"/>
      <c r="JEZ62" s="26"/>
      <c r="JFA62" s="26"/>
      <c r="JFB62" s="26"/>
      <c r="JFC62" s="26"/>
      <c r="JFD62" s="26"/>
      <c r="JFE62" s="26"/>
      <c r="JFF62" s="26"/>
      <c r="JFG62" s="26"/>
      <c r="JFH62" s="26"/>
      <c r="JFI62" s="26"/>
      <c r="JFJ62" s="26"/>
      <c r="JFK62" s="26"/>
      <c r="JFL62" s="26"/>
      <c r="JFM62" s="26"/>
      <c r="JFN62" s="26"/>
      <c r="JFO62" s="26"/>
      <c r="JFP62" s="26"/>
      <c r="JFQ62" s="26"/>
      <c r="JFR62" s="26"/>
      <c r="JFS62" s="26"/>
      <c r="JFT62" s="26"/>
      <c r="JFU62" s="26"/>
      <c r="JFV62" s="26"/>
      <c r="JFW62" s="26"/>
      <c r="JFX62" s="26"/>
      <c r="JFY62" s="26"/>
      <c r="JFZ62" s="26"/>
      <c r="JGA62" s="26"/>
      <c r="JGB62" s="26"/>
      <c r="JGC62" s="26"/>
      <c r="JGD62" s="26"/>
      <c r="JGE62" s="26"/>
      <c r="JGF62" s="26"/>
      <c r="JGG62" s="26"/>
      <c r="JGH62" s="26"/>
      <c r="JGI62" s="26"/>
      <c r="JGJ62" s="26"/>
      <c r="JGK62" s="26"/>
      <c r="JGL62" s="26"/>
      <c r="JGM62" s="26"/>
      <c r="JGN62" s="26"/>
      <c r="JGO62" s="26"/>
      <c r="JGP62" s="26"/>
      <c r="JGQ62" s="26"/>
      <c r="JGR62" s="26"/>
      <c r="JGS62" s="26"/>
      <c r="JGT62" s="26"/>
      <c r="JGU62" s="26"/>
      <c r="JGV62" s="26"/>
      <c r="JGW62" s="26"/>
      <c r="JGX62" s="26"/>
      <c r="JGY62" s="26"/>
      <c r="JGZ62" s="26"/>
      <c r="JHA62" s="26"/>
      <c r="JHB62" s="26"/>
      <c r="JHC62" s="26"/>
      <c r="JHD62" s="26"/>
      <c r="JHE62" s="26"/>
      <c r="JHF62" s="26"/>
      <c r="JHG62" s="26"/>
      <c r="JHH62" s="26"/>
      <c r="JHI62" s="26"/>
      <c r="JHJ62" s="26"/>
      <c r="JHK62" s="26"/>
      <c r="JHL62" s="26"/>
      <c r="JHM62" s="26"/>
      <c r="JHN62" s="26"/>
      <c r="JHO62" s="26"/>
      <c r="JHP62" s="26"/>
      <c r="JHQ62" s="26"/>
      <c r="JHR62" s="26"/>
      <c r="JHS62" s="26"/>
      <c r="JHT62" s="26"/>
      <c r="JHU62" s="26"/>
      <c r="JHV62" s="26"/>
      <c r="JHW62" s="26"/>
      <c r="JHX62" s="26"/>
      <c r="JHY62" s="26"/>
      <c r="JHZ62" s="26"/>
      <c r="JIA62" s="26"/>
      <c r="JIB62" s="26"/>
      <c r="JIC62" s="26"/>
      <c r="JID62" s="26"/>
      <c r="JIE62" s="26"/>
      <c r="JIF62" s="26"/>
      <c r="JIG62" s="26"/>
      <c r="JIH62" s="26"/>
      <c r="JII62" s="26"/>
      <c r="JIJ62" s="26"/>
      <c r="JIK62" s="26"/>
      <c r="JIL62" s="26"/>
      <c r="JIM62" s="26"/>
      <c r="JIN62" s="26"/>
      <c r="JIO62" s="26"/>
      <c r="JIP62" s="26"/>
      <c r="JIQ62" s="26"/>
      <c r="JIR62" s="26"/>
      <c r="JIS62" s="26"/>
      <c r="JIT62" s="26"/>
      <c r="JIU62" s="26"/>
      <c r="JIV62" s="26"/>
      <c r="JIW62" s="26"/>
      <c r="JIX62" s="26"/>
      <c r="JIY62" s="26"/>
      <c r="JIZ62" s="26"/>
      <c r="JJA62" s="26"/>
      <c r="JJB62" s="26"/>
      <c r="JJC62" s="26"/>
      <c r="JJD62" s="26"/>
      <c r="JJE62" s="26"/>
      <c r="JJF62" s="26"/>
      <c r="JJG62" s="26"/>
      <c r="JJH62" s="26"/>
      <c r="JJI62" s="26"/>
      <c r="JJJ62" s="26"/>
      <c r="JJK62" s="26"/>
      <c r="JJL62" s="26"/>
      <c r="JJM62" s="26"/>
      <c r="JJN62" s="26"/>
      <c r="JJO62" s="26"/>
      <c r="JJP62" s="26"/>
      <c r="JJQ62" s="26"/>
      <c r="JJR62" s="26"/>
      <c r="JJS62" s="26"/>
      <c r="JJT62" s="26"/>
      <c r="JJU62" s="26"/>
      <c r="JJV62" s="26"/>
      <c r="JJW62" s="26"/>
      <c r="JJX62" s="26"/>
      <c r="JJY62" s="26"/>
      <c r="JJZ62" s="26"/>
      <c r="JKA62" s="26"/>
      <c r="JKB62" s="26"/>
      <c r="JKC62" s="26"/>
      <c r="JKD62" s="26"/>
      <c r="JKE62" s="26"/>
      <c r="JKF62" s="26"/>
      <c r="JKG62" s="26"/>
      <c r="JKH62" s="26"/>
      <c r="JKI62" s="26"/>
      <c r="JKJ62" s="26"/>
      <c r="JKK62" s="26"/>
      <c r="JKL62" s="26"/>
      <c r="JKM62" s="26"/>
      <c r="JKN62" s="26"/>
      <c r="JKO62" s="26"/>
      <c r="JKP62" s="26"/>
      <c r="JKQ62" s="26"/>
      <c r="JKR62" s="26"/>
      <c r="JKS62" s="26"/>
      <c r="JKT62" s="26"/>
      <c r="JKU62" s="26"/>
      <c r="JKV62" s="26"/>
      <c r="JKW62" s="26"/>
      <c r="JKX62" s="26"/>
      <c r="JKY62" s="26"/>
      <c r="JKZ62" s="26"/>
      <c r="JLA62" s="26"/>
      <c r="JLB62" s="26"/>
      <c r="JLC62" s="26"/>
      <c r="JLD62" s="26"/>
      <c r="JLE62" s="26"/>
      <c r="JLF62" s="26"/>
      <c r="JLG62" s="26"/>
      <c r="JLH62" s="26"/>
      <c r="JLI62" s="26"/>
      <c r="JLJ62" s="26"/>
      <c r="JLK62" s="26"/>
      <c r="JLL62" s="26"/>
      <c r="JLM62" s="26"/>
      <c r="JLN62" s="26"/>
      <c r="JLO62" s="26"/>
      <c r="JLP62" s="26"/>
      <c r="JLQ62" s="26"/>
      <c r="JLR62" s="26"/>
      <c r="JLS62" s="26"/>
      <c r="JLT62" s="26"/>
      <c r="JLU62" s="26"/>
      <c r="JLV62" s="26"/>
      <c r="JLW62" s="26"/>
      <c r="JLX62" s="26"/>
      <c r="JLY62" s="26"/>
      <c r="JLZ62" s="26"/>
      <c r="JMA62" s="26"/>
      <c r="JMB62" s="26"/>
      <c r="JMC62" s="26"/>
      <c r="JMD62" s="26"/>
      <c r="JME62" s="26"/>
      <c r="JMF62" s="26"/>
      <c r="JMG62" s="26"/>
      <c r="JMH62" s="26"/>
      <c r="JMI62" s="26"/>
      <c r="JMJ62" s="26"/>
      <c r="JMK62" s="26"/>
      <c r="JML62" s="26"/>
      <c r="JMM62" s="26"/>
      <c r="JMN62" s="26"/>
      <c r="JMO62" s="26"/>
      <c r="JMP62" s="26"/>
      <c r="JMQ62" s="26"/>
      <c r="JMR62" s="26"/>
      <c r="JMS62" s="26"/>
      <c r="JMT62" s="26"/>
      <c r="JMU62" s="26"/>
      <c r="JMV62" s="26"/>
      <c r="JMW62" s="26"/>
      <c r="JMX62" s="26"/>
      <c r="JMY62" s="26"/>
      <c r="JMZ62" s="26"/>
      <c r="JNA62" s="26"/>
      <c r="JNB62" s="26"/>
      <c r="JNC62" s="26"/>
      <c r="JND62" s="26"/>
      <c r="JNE62" s="26"/>
      <c r="JNF62" s="26"/>
      <c r="JNG62" s="26"/>
      <c r="JNH62" s="26"/>
      <c r="JNI62" s="26"/>
      <c r="JNJ62" s="26"/>
      <c r="JNK62" s="26"/>
      <c r="JNL62" s="26"/>
      <c r="JNM62" s="26"/>
      <c r="JNN62" s="26"/>
      <c r="JNO62" s="26"/>
      <c r="JNP62" s="26"/>
      <c r="JNQ62" s="26"/>
      <c r="JNR62" s="26"/>
      <c r="JNS62" s="26"/>
      <c r="JNT62" s="26"/>
      <c r="JNU62" s="26"/>
      <c r="JNV62" s="26"/>
      <c r="JNW62" s="26"/>
      <c r="JNX62" s="26"/>
      <c r="JNY62" s="26"/>
      <c r="JNZ62" s="26"/>
      <c r="JOA62" s="26"/>
      <c r="JOB62" s="26"/>
      <c r="JOC62" s="26"/>
      <c r="JOD62" s="26"/>
      <c r="JOE62" s="26"/>
      <c r="JOF62" s="26"/>
      <c r="JOG62" s="26"/>
      <c r="JOH62" s="26"/>
      <c r="JOI62" s="26"/>
      <c r="JOJ62" s="26"/>
      <c r="JOK62" s="26"/>
      <c r="JOL62" s="26"/>
      <c r="JOM62" s="26"/>
      <c r="JON62" s="26"/>
      <c r="JOO62" s="26"/>
      <c r="JOP62" s="26"/>
      <c r="JOQ62" s="26"/>
      <c r="JOR62" s="26"/>
      <c r="JOS62" s="26"/>
      <c r="JOT62" s="26"/>
      <c r="JOU62" s="26"/>
      <c r="JOV62" s="26"/>
      <c r="JOW62" s="26"/>
      <c r="JOX62" s="26"/>
      <c r="JOY62" s="26"/>
      <c r="JOZ62" s="26"/>
      <c r="JPA62" s="26"/>
      <c r="JPB62" s="26"/>
      <c r="JPC62" s="26"/>
      <c r="JPD62" s="26"/>
      <c r="JPE62" s="26"/>
      <c r="JPF62" s="26"/>
      <c r="JPG62" s="26"/>
      <c r="JPH62" s="26"/>
      <c r="JPI62" s="26"/>
      <c r="JPJ62" s="26"/>
      <c r="JPK62" s="26"/>
      <c r="JPL62" s="26"/>
      <c r="JPM62" s="26"/>
      <c r="JPN62" s="26"/>
      <c r="JPO62" s="26"/>
      <c r="JPP62" s="26"/>
      <c r="JPQ62" s="26"/>
      <c r="JPR62" s="26"/>
      <c r="JPS62" s="26"/>
      <c r="JPT62" s="26"/>
      <c r="JPU62" s="26"/>
      <c r="JPV62" s="26"/>
      <c r="JPW62" s="26"/>
      <c r="JPX62" s="26"/>
      <c r="JPY62" s="26"/>
      <c r="JPZ62" s="26"/>
      <c r="JQA62" s="26"/>
      <c r="JQB62" s="26"/>
      <c r="JQC62" s="26"/>
      <c r="JQD62" s="26"/>
      <c r="JQE62" s="26"/>
      <c r="JQF62" s="26"/>
      <c r="JQG62" s="26"/>
      <c r="JQH62" s="26"/>
      <c r="JQI62" s="26"/>
      <c r="JQJ62" s="26"/>
      <c r="JQK62" s="26"/>
      <c r="JQL62" s="26"/>
      <c r="JQM62" s="26"/>
      <c r="JQN62" s="26"/>
      <c r="JQO62" s="26"/>
      <c r="JQP62" s="26"/>
      <c r="JQQ62" s="26"/>
      <c r="JQR62" s="26"/>
      <c r="JQS62" s="26"/>
      <c r="JQT62" s="26"/>
      <c r="JQU62" s="26"/>
      <c r="JQV62" s="26"/>
      <c r="JQW62" s="26"/>
      <c r="JQX62" s="26"/>
      <c r="JQY62" s="26"/>
      <c r="JQZ62" s="26"/>
      <c r="JRA62" s="26"/>
      <c r="JRB62" s="26"/>
      <c r="JRC62" s="26"/>
      <c r="JRD62" s="26"/>
      <c r="JRE62" s="26"/>
      <c r="JRF62" s="26"/>
      <c r="JRG62" s="26"/>
      <c r="JRH62" s="26"/>
      <c r="JRI62" s="26"/>
      <c r="JRJ62" s="26"/>
      <c r="JRK62" s="26"/>
      <c r="JRL62" s="26"/>
      <c r="JRM62" s="26"/>
      <c r="JRN62" s="26"/>
      <c r="JRO62" s="26"/>
      <c r="JRP62" s="26"/>
      <c r="JRQ62" s="26"/>
      <c r="JRR62" s="26"/>
      <c r="JRS62" s="26"/>
      <c r="JRT62" s="26"/>
      <c r="JRU62" s="26"/>
      <c r="JRV62" s="26"/>
      <c r="JRW62" s="26"/>
      <c r="JRX62" s="26"/>
      <c r="JRY62" s="26"/>
      <c r="JRZ62" s="26"/>
      <c r="JSA62" s="26"/>
      <c r="JSB62" s="26"/>
      <c r="JSC62" s="26"/>
      <c r="JSD62" s="26"/>
      <c r="JSE62" s="26"/>
      <c r="JSF62" s="26"/>
      <c r="JSG62" s="26"/>
      <c r="JSH62" s="26"/>
      <c r="JSI62" s="26"/>
      <c r="JSJ62" s="26"/>
      <c r="JSK62" s="26"/>
      <c r="JSL62" s="26"/>
      <c r="JSM62" s="26"/>
      <c r="JSN62" s="26"/>
      <c r="JSO62" s="26"/>
      <c r="JSP62" s="26"/>
      <c r="JSQ62" s="26"/>
      <c r="JSR62" s="26"/>
      <c r="JSS62" s="26"/>
      <c r="JST62" s="26"/>
      <c r="JSU62" s="26"/>
      <c r="JSV62" s="26"/>
      <c r="JSW62" s="26"/>
      <c r="JSX62" s="26"/>
      <c r="JSY62" s="26"/>
      <c r="JSZ62" s="26"/>
      <c r="JTA62" s="26"/>
      <c r="JTB62" s="26"/>
      <c r="JTC62" s="26"/>
      <c r="JTD62" s="26"/>
      <c r="JTE62" s="26"/>
      <c r="JTF62" s="26"/>
      <c r="JTG62" s="26"/>
      <c r="JTH62" s="26"/>
      <c r="JTI62" s="26"/>
      <c r="JTJ62" s="26"/>
      <c r="JTK62" s="26"/>
      <c r="JTL62" s="26"/>
      <c r="JTM62" s="26"/>
      <c r="JTN62" s="26"/>
      <c r="JTO62" s="26"/>
      <c r="JTP62" s="26"/>
      <c r="JTQ62" s="26"/>
      <c r="JTR62" s="26"/>
      <c r="JTS62" s="26"/>
      <c r="JTT62" s="26"/>
      <c r="JTU62" s="26"/>
      <c r="JTV62" s="26"/>
      <c r="JTW62" s="26"/>
      <c r="JTX62" s="26"/>
      <c r="JTY62" s="26"/>
      <c r="JTZ62" s="26"/>
      <c r="JUA62" s="26"/>
      <c r="JUB62" s="26"/>
      <c r="JUC62" s="26"/>
      <c r="JUD62" s="26"/>
      <c r="JUE62" s="26"/>
      <c r="JUF62" s="26"/>
      <c r="JUG62" s="26"/>
      <c r="JUH62" s="26"/>
      <c r="JUI62" s="26"/>
      <c r="JUJ62" s="26"/>
      <c r="JUK62" s="26"/>
      <c r="JUL62" s="26"/>
      <c r="JUM62" s="26"/>
      <c r="JUN62" s="26"/>
      <c r="JUO62" s="26"/>
      <c r="JUP62" s="26"/>
      <c r="JUQ62" s="26"/>
      <c r="JUR62" s="26"/>
      <c r="JUS62" s="26"/>
      <c r="JUT62" s="26"/>
      <c r="JUU62" s="26"/>
      <c r="JUV62" s="26"/>
      <c r="JUW62" s="26"/>
      <c r="JUX62" s="26"/>
      <c r="JUY62" s="26"/>
      <c r="JUZ62" s="26"/>
      <c r="JVA62" s="26"/>
      <c r="JVB62" s="26"/>
      <c r="JVC62" s="26"/>
      <c r="JVD62" s="26"/>
      <c r="JVE62" s="26"/>
      <c r="JVF62" s="26"/>
      <c r="JVG62" s="26"/>
      <c r="JVH62" s="26"/>
      <c r="JVI62" s="26"/>
      <c r="JVJ62" s="26"/>
      <c r="JVK62" s="26"/>
      <c r="JVL62" s="26"/>
      <c r="JVM62" s="26"/>
      <c r="JVN62" s="26"/>
      <c r="JVO62" s="26"/>
      <c r="JVP62" s="26"/>
      <c r="JVQ62" s="26"/>
      <c r="JVR62" s="26"/>
      <c r="JVS62" s="26"/>
      <c r="JVT62" s="26"/>
      <c r="JVU62" s="26"/>
      <c r="JVV62" s="26"/>
      <c r="JVW62" s="26"/>
      <c r="JVX62" s="26"/>
      <c r="JVY62" s="26"/>
      <c r="JVZ62" s="26"/>
      <c r="JWA62" s="26"/>
      <c r="JWB62" s="26"/>
      <c r="JWC62" s="26"/>
      <c r="JWD62" s="26"/>
      <c r="JWE62" s="26"/>
      <c r="JWF62" s="26"/>
      <c r="JWG62" s="26"/>
      <c r="JWH62" s="26"/>
      <c r="JWI62" s="26"/>
      <c r="JWJ62" s="26"/>
      <c r="JWK62" s="26"/>
      <c r="JWL62" s="26"/>
      <c r="JWM62" s="26"/>
      <c r="JWN62" s="26"/>
      <c r="JWO62" s="26"/>
      <c r="JWP62" s="26"/>
      <c r="JWQ62" s="26"/>
      <c r="JWR62" s="26"/>
      <c r="JWS62" s="26"/>
      <c r="JWT62" s="26"/>
      <c r="JWU62" s="26"/>
      <c r="JWV62" s="26"/>
      <c r="JWW62" s="26"/>
      <c r="JWX62" s="26"/>
      <c r="JWY62" s="26"/>
      <c r="JWZ62" s="26"/>
      <c r="JXA62" s="26"/>
      <c r="JXB62" s="26"/>
      <c r="JXC62" s="26"/>
      <c r="JXD62" s="26"/>
      <c r="JXE62" s="26"/>
      <c r="JXF62" s="26"/>
      <c r="JXG62" s="26"/>
      <c r="JXH62" s="26"/>
      <c r="JXI62" s="26"/>
      <c r="JXJ62" s="26"/>
      <c r="JXK62" s="26"/>
      <c r="JXL62" s="26"/>
      <c r="JXM62" s="26"/>
      <c r="JXN62" s="26"/>
      <c r="JXO62" s="26"/>
      <c r="JXP62" s="26"/>
      <c r="JXQ62" s="26"/>
      <c r="JXR62" s="26"/>
      <c r="JXS62" s="26"/>
      <c r="JXT62" s="26"/>
      <c r="JXU62" s="26"/>
      <c r="JXV62" s="26"/>
      <c r="JXW62" s="26"/>
      <c r="JXX62" s="26"/>
      <c r="JXY62" s="26"/>
      <c r="JXZ62" s="26"/>
      <c r="JYA62" s="26"/>
      <c r="JYB62" s="26"/>
      <c r="JYC62" s="26"/>
      <c r="JYD62" s="26"/>
      <c r="JYE62" s="26"/>
      <c r="JYF62" s="26"/>
      <c r="JYG62" s="26"/>
      <c r="JYH62" s="26"/>
      <c r="JYI62" s="26"/>
      <c r="JYJ62" s="26"/>
      <c r="JYK62" s="26"/>
      <c r="JYL62" s="26"/>
      <c r="JYM62" s="26"/>
      <c r="JYN62" s="26"/>
      <c r="JYO62" s="26"/>
      <c r="JYP62" s="26"/>
      <c r="JYQ62" s="26"/>
      <c r="JYR62" s="26"/>
      <c r="JYS62" s="26"/>
      <c r="JYT62" s="26"/>
      <c r="JYU62" s="26"/>
      <c r="JYV62" s="26"/>
      <c r="JYW62" s="26"/>
      <c r="JYX62" s="26"/>
      <c r="JYY62" s="26"/>
      <c r="JYZ62" s="26"/>
      <c r="JZA62" s="26"/>
      <c r="JZB62" s="26"/>
      <c r="JZC62" s="26"/>
      <c r="JZD62" s="26"/>
      <c r="JZE62" s="26"/>
      <c r="JZF62" s="26"/>
      <c r="JZG62" s="26"/>
      <c r="JZH62" s="26"/>
      <c r="JZI62" s="26"/>
      <c r="JZJ62" s="26"/>
      <c r="JZK62" s="26"/>
      <c r="JZL62" s="26"/>
      <c r="JZM62" s="26"/>
      <c r="JZN62" s="26"/>
      <c r="JZO62" s="26"/>
      <c r="JZP62" s="26"/>
      <c r="JZQ62" s="26"/>
      <c r="JZR62" s="26"/>
      <c r="JZS62" s="26"/>
      <c r="JZT62" s="26"/>
      <c r="JZU62" s="26"/>
      <c r="JZV62" s="26"/>
      <c r="JZW62" s="26"/>
      <c r="JZX62" s="26"/>
      <c r="JZY62" s="26"/>
      <c r="JZZ62" s="26"/>
      <c r="KAA62" s="26"/>
      <c r="KAB62" s="26"/>
      <c r="KAC62" s="26"/>
      <c r="KAD62" s="26"/>
      <c r="KAE62" s="26"/>
      <c r="KAF62" s="26"/>
      <c r="KAG62" s="26"/>
      <c r="KAH62" s="26"/>
      <c r="KAI62" s="26"/>
      <c r="KAJ62" s="26"/>
      <c r="KAK62" s="26"/>
      <c r="KAL62" s="26"/>
      <c r="KAM62" s="26"/>
      <c r="KAN62" s="26"/>
      <c r="KAO62" s="26"/>
      <c r="KAP62" s="26"/>
      <c r="KAQ62" s="26"/>
      <c r="KAR62" s="26"/>
      <c r="KAS62" s="26"/>
      <c r="KAT62" s="26"/>
      <c r="KAU62" s="26"/>
      <c r="KAV62" s="26"/>
      <c r="KAW62" s="26"/>
      <c r="KAX62" s="26"/>
      <c r="KAY62" s="26"/>
      <c r="KAZ62" s="26"/>
      <c r="KBA62" s="26"/>
      <c r="KBB62" s="26"/>
      <c r="KBC62" s="26"/>
      <c r="KBD62" s="26"/>
      <c r="KBE62" s="26"/>
      <c r="KBF62" s="26"/>
      <c r="KBG62" s="26"/>
      <c r="KBH62" s="26"/>
      <c r="KBI62" s="26"/>
      <c r="KBJ62" s="26"/>
      <c r="KBK62" s="26"/>
      <c r="KBL62" s="26"/>
      <c r="KBM62" s="26"/>
      <c r="KBN62" s="26"/>
      <c r="KBO62" s="26"/>
      <c r="KBP62" s="26"/>
      <c r="KBQ62" s="26"/>
      <c r="KBR62" s="26"/>
      <c r="KBS62" s="26"/>
      <c r="KBT62" s="26"/>
      <c r="KBU62" s="26"/>
      <c r="KBV62" s="26"/>
      <c r="KBW62" s="26"/>
      <c r="KBX62" s="26"/>
      <c r="KBY62" s="26"/>
      <c r="KBZ62" s="26"/>
      <c r="KCA62" s="26"/>
      <c r="KCB62" s="26"/>
      <c r="KCC62" s="26"/>
      <c r="KCD62" s="26"/>
      <c r="KCE62" s="26"/>
      <c r="KCF62" s="26"/>
      <c r="KCG62" s="26"/>
      <c r="KCH62" s="26"/>
      <c r="KCI62" s="26"/>
      <c r="KCJ62" s="26"/>
      <c r="KCK62" s="26"/>
      <c r="KCL62" s="26"/>
      <c r="KCM62" s="26"/>
      <c r="KCN62" s="26"/>
      <c r="KCO62" s="26"/>
      <c r="KCP62" s="26"/>
      <c r="KCQ62" s="26"/>
      <c r="KCR62" s="26"/>
      <c r="KCS62" s="26"/>
      <c r="KCT62" s="26"/>
      <c r="KCU62" s="26"/>
      <c r="KCV62" s="26"/>
      <c r="KCW62" s="26"/>
      <c r="KCX62" s="26"/>
      <c r="KCY62" s="26"/>
      <c r="KCZ62" s="26"/>
      <c r="KDA62" s="26"/>
      <c r="KDB62" s="26"/>
      <c r="KDC62" s="26"/>
      <c r="KDD62" s="26"/>
      <c r="KDE62" s="26"/>
      <c r="KDF62" s="26"/>
      <c r="KDG62" s="26"/>
      <c r="KDH62" s="26"/>
      <c r="KDI62" s="26"/>
      <c r="KDJ62" s="26"/>
      <c r="KDK62" s="26"/>
      <c r="KDL62" s="26"/>
      <c r="KDM62" s="26"/>
      <c r="KDN62" s="26"/>
      <c r="KDO62" s="26"/>
      <c r="KDP62" s="26"/>
      <c r="KDQ62" s="26"/>
      <c r="KDR62" s="26"/>
      <c r="KDS62" s="26"/>
      <c r="KDT62" s="26"/>
      <c r="KDU62" s="26"/>
      <c r="KDV62" s="26"/>
      <c r="KDW62" s="26"/>
      <c r="KDX62" s="26"/>
      <c r="KDY62" s="26"/>
      <c r="KDZ62" s="26"/>
      <c r="KEA62" s="26"/>
      <c r="KEB62" s="26"/>
      <c r="KEC62" s="26"/>
      <c r="KED62" s="26"/>
      <c r="KEE62" s="26"/>
      <c r="KEF62" s="26"/>
      <c r="KEG62" s="26"/>
      <c r="KEH62" s="26"/>
      <c r="KEI62" s="26"/>
      <c r="KEJ62" s="26"/>
      <c r="KEK62" s="26"/>
      <c r="KEL62" s="26"/>
      <c r="KEM62" s="26"/>
      <c r="KEN62" s="26"/>
      <c r="KEO62" s="26"/>
      <c r="KEP62" s="26"/>
      <c r="KEQ62" s="26"/>
      <c r="KER62" s="26"/>
      <c r="KES62" s="26"/>
      <c r="KET62" s="26"/>
      <c r="KEU62" s="26"/>
      <c r="KEV62" s="26"/>
      <c r="KEW62" s="26"/>
      <c r="KEX62" s="26"/>
      <c r="KEY62" s="26"/>
      <c r="KEZ62" s="26"/>
      <c r="KFA62" s="26"/>
      <c r="KFB62" s="26"/>
      <c r="KFC62" s="26"/>
      <c r="KFD62" s="26"/>
      <c r="KFE62" s="26"/>
      <c r="KFF62" s="26"/>
      <c r="KFG62" s="26"/>
      <c r="KFH62" s="26"/>
      <c r="KFI62" s="26"/>
      <c r="KFJ62" s="26"/>
      <c r="KFK62" s="26"/>
      <c r="KFL62" s="26"/>
      <c r="KFM62" s="26"/>
      <c r="KFN62" s="26"/>
      <c r="KFO62" s="26"/>
      <c r="KFP62" s="26"/>
      <c r="KFQ62" s="26"/>
      <c r="KFR62" s="26"/>
      <c r="KFS62" s="26"/>
      <c r="KFT62" s="26"/>
      <c r="KFU62" s="26"/>
      <c r="KFV62" s="26"/>
      <c r="KFW62" s="26"/>
      <c r="KFX62" s="26"/>
      <c r="KFY62" s="26"/>
      <c r="KFZ62" s="26"/>
      <c r="KGA62" s="26"/>
      <c r="KGB62" s="26"/>
      <c r="KGC62" s="26"/>
      <c r="KGD62" s="26"/>
      <c r="KGE62" s="26"/>
      <c r="KGF62" s="26"/>
      <c r="KGG62" s="26"/>
      <c r="KGH62" s="26"/>
      <c r="KGI62" s="26"/>
      <c r="KGJ62" s="26"/>
      <c r="KGK62" s="26"/>
      <c r="KGL62" s="26"/>
      <c r="KGM62" s="26"/>
      <c r="KGN62" s="26"/>
      <c r="KGO62" s="26"/>
      <c r="KGP62" s="26"/>
      <c r="KGQ62" s="26"/>
      <c r="KGR62" s="26"/>
      <c r="KGS62" s="26"/>
      <c r="KGT62" s="26"/>
      <c r="KGU62" s="26"/>
      <c r="KGV62" s="26"/>
      <c r="KGW62" s="26"/>
      <c r="KGX62" s="26"/>
      <c r="KGY62" s="26"/>
      <c r="KGZ62" s="26"/>
      <c r="KHA62" s="26"/>
      <c r="KHB62" s="26"/>
      <c r="KHC62" s="26"/>
      <c r="KHD62" s="26"/>
      <c r="KHE62" s="26"/>
      <c r="KHF62" s="26"/>
      <c r="KHG62" s="26"/>
      <c r="KHH62" s="26"/>
      <c r="KHI62" s="26"/>
      <c r="KHJ62" s="26"/>
      <c r="KHK62" s="26"/>
      <c r="KHL62" s="26"/>
      <c r="KHM62" s="26"/>
      <c r="KHN62" s="26"/>
      <c r="KHO62" s="26"/>
      <c r="KHP62" s="26"/>
      <c r="KHQ62" s="26"/>
      <c r="KHR62" s="26"/>
      <c r="KHS62" s="26"/>
      <c r="KHT62" s="26"/>
      <c r="KHU62" s="26"/>
      <c r="KHV62" s="26"/>
      <c r="KHW62" s="26"/>
      <c r="KHX62" s="26"/>
      <c r="KHY62" s="26"/>
      <c r="KHZ62" s="26"/>
      <c r="KIA62" s="26"/>
      <c r="KIB62" s="26"/>
      <c r="KIC62" s="26"/>
      <c r="KID62" s="26"/>
      <c r="KIE62" s="26"/>
      <c r="KIF62" s="26"/>
      <c r="KIG62" s="26"/>
      <c r="KIH62" s="26"/>
      <c r="KII62" s="26"/>
      <c r="KIJ62" s="26"/>
      <c r="KIK62" s="26"/>
      <c r="KIL62" s="26"/>
      <c r="KIM62" s="26"/>
      <c r="KIN62" s="26"/>
      <c r="KIO62" s="26"/>
      <c r="KIP62" s="26"/>
      <c r="KIQ62" s="26"/>
      <c r="KIR62" s="26"/>
      <c r="KIS62" s="26"/>
      <c r="KIT62" s="26"/>
      <c r="KIU62" s="26"/>
      <c r="KIV62" s="26"/>
      <c r="KIW62" s="26"/>
      <c r="KIX62" s="26"/>
      <c r="KIY62" s="26"/>
      <c r="KIZ62" s="26"/>
      <c r="KJA62" s="26"/>
      <c r="KJB62" s="26"/>
      <c r="KJC62" s="26"/>
      <c r="KJD62" s="26"/>
      <c r="KJE62" s="26"/>
      <c r="KJF62" s="26"/>
      <c r="KJG62" s="26"/>
      <c r="KJH62" s="26"/>
      <c r="KJI62" s="26"/>
      <c r="KJJ62" s="26"/>
      <c r="KJK62" s="26"/>
      <c r="KJL62" s="26"/>
      <c r="KJM62" s="26"/>
      <c r="KJN62" s="26"/>
      <c r="KJO62" s="26"/>
      <c r="KJP62" s="26"/>
      <c r="KJQ62" s="26"/>
      <c r="KJR62" s="26"/>
      <c r="KJS62" s="26"/>
      <c r="KJT62" s="26"/>
      <c r="KJU62" s="26"/>
      <c r="KJV62" s="26"/>
      <c r="KJW62" s="26"/>
      <c r="KJX62" s="26"/>
      <c r="KJY62" s="26"/>
      <c r="KJZ62" s="26"/>
      <c r="KKA62" s="26"/>
      <c r="KKB62" s="26"/>
      <c r="KKC62" s="26"/>
      <c r="KKD62" s="26"/>
      <c r="KKE62" s="26"/>
      <c r="KKF62" s="26"/>
      <c r="KKG62" s="26"/>
      <c r="KKH62" s="26"/>
      <c r="KKI62" s="26"/>
      <c r="KKJ62" s="26"/>
      <c r="KKK62" s="26"/>
      <c r="KKL62" s="26"/>
      <c r="KKM62" s="26"/>
      <c r="KKN62" s="26"/>
      <c r="KKO62" s="26"/>
      <c r="KKP62" s="26"/>
      <c r="KKQ62" s="26"/>
      <c r="KKR62" s="26"/>
      <c r="KKS62" s="26"/>
      <c r="KKT62" s="26"/>
      <c r="KKU62" s="26"/>
      <c r="KKV62" s="26"/>
      <c r="KKW62" s="26"/>
      <c r="KKX62" s="26"/>
      <c r="KKY62" s="26"/>
      <c r="KKZ62" s="26"/>
      <c r="KLA62" s="26"/>
      <c r="KLB62" s="26"/>
      <c r="KLC62" s="26"/>
      <c r="KLD62" s="26"/>
      <c r="KLE62" s="26"/>
      <c r="KLF62" s="26"/>
      <c r="KLG62" s="26"/>
      <c r="KLH62" s="26"/>
      <c r="KLI62" s="26"/>
      <c r="KLJ62" s="26"/>
      <c r="KLK62" s="26"/>
      <c r="KLL62" s="26"/>
      <c r="KLM62" s="26"/>
      <c r="KLN62" s="26"/>
      <c r="KLO62" s="26"/>
      <c r="KLP62" s="26"/>
      <c r="KLQ62" s="26"/>
      <c r="KLR62" s="26"/>
      <c r="KLS62" s="26"/>
      <c r="KLT62" s="26"/>
      <c r="KLU62" s="26"/>
      <c r="KLV62" s="26"/>
      <c r="KLW62" s="26"/>
      <c r="KLX62" s="26"/>
      <c r="KLY62" s="26"/>
      <c r="KLZ62" s="26"/>
      <c r="KMA62" s="26"/>
      <c r="KMB62" s="26"/>
      <c r="KMC62" s="26"/>
      <c r="KMD62" s="26"/>
      <c r="KME62" s="26"/>
      <c r="KMF62" s="26"/>
      <c r="KMG62" s="26"/>
      <c r="KMH62" s="26"/>
      <c r="KMI62" s="26"/>
      <c r="KMJ62" s="26"/>
      <c r="KMK62" s="26"/>
      <c r="KML62" s="26"/>
      <c r="KMM62" s="26"/>
      <c r="KMN62" s="26"/>
      <c r="KMO62" s="26"/>
      <c r="KMP62" s="26"/>
      <c r="KMQ62" s="26"/>
      <c r="KMR62" s="26"/>
      <c r="KMS62" s="26"/>
      <c r="KMT62" s="26"/>
      <c r="KMU62" s="26"/>
      <c r="KMV62" s="26"/>
      <c r="KMW62" s="26"/>
      <c r="KMX62" s="26"/>
      <c r="KMY62" s="26"/>
      <c r="KMZ62" s="26"/>
      <c r="KNA62" s="26"/>
      <c r="KNB62" s="26"/>
      <c r="KNC62" s="26"/>
      <c r="KND62" s="26"/>
      <c r="KNE62" s="26"/>
      <c r="KNF62" s="26"/>
      <c r="KNG62" s="26"/>
      <c r="KNH62" s="26"/>
      <c r="KNI62" s="26"/>
      <c r="KNJ62" s="26"/>
      <c r="KNK62" s="26"/>
      <c r="KNL62" s="26"/>
      <c r="KNM62" s="26"/>
      <c r="KNN62" s="26"/>
      <c r="KNO62" s="26"/>
      <c r="KNP62" s="26"/>
      <c r="KNQ62" s="26"/>
      <c r="KNR62" s="26"/>
      <c r="KNS62" s="26"/>
      <c r="KNT62" s="26"/>
      <c r="KNU62" s="26"/>
      <c r="KNV62" s="26"/>
      <c r="KNW62" s="26"/>
      <c r="KNX62" s="26"/>
      <c r="KNY62" s="26"/>
      <c r="KNZ62" s="26"/>
      <c r="KOA62" s="26"/>
      <c r="KOB62" s="26"/>
      <c r="KOC62" s="26"/>
      <c r="KOD62" s="26"/>
      <c r="KOE62" s="26"/>
      <c r="KOF62" s="26"/>
      <c r="KOG62" s="26"/>
      <c r="KOH62" s="26"/>
      <c r="KOI62" s="26"/>
      <c r="KOJ62" s="26"/>
      <c r="KOK62" s="26"/>
      <c r="KOL62" s="26"/>
      <c r="KOM62" s="26"/>
      <c r="KON62" s="26"/>
      <c r="KOO62" s="26"/>
      <c r="KOP62" s="26"/>
      <c r="KOQ62" s="26"/>
      <c r="KOR62" s="26"/>
      <c r="KOS62" s="26"/>
      <c r="KOT62" s="26"/>
      <c r="KOU62" s="26"/>
      <c r="KOV62" s="26"/>
      <c r="KOW62" s="26"/>
      <c r="KOX62" s="26"/>
      <c r="KOY62" s="26"/>
      <c r="KOZ62" s="26"/>
      <c r="KPA62" s="26"/>
      <c r="KPB62" s="26"/>
      <c r="KPC62" s="26"/>
      <c r="KPD62" s="26"/>
      <c r="KPE62" s="26"/>
      <c r="KPF62" s="26"/>
      <c r="KPG62" s="26"/>
      <c r="KPH62" s="26"/>
      <c r="KPI62" s="26"/>
      <c r="KPJ62" s="26"/>
      <c r="KPK62" s="26"/>
      <c r="KPL62" s="26"/>
      <c r="KPM62" s="26"/>
      <c r="KPN62" s="26"/>
      <c r="KPO62" s="26"/>
      <c r="KPP62" s="26"/>
      <c r="KPQ62" s="26"/>
      <c r="KPR62" s="26"/>
      <c r="KPS62" s="26"/>
      <c r="KPT62" s="26"/>
      <c r="KPU62" s="26"/>
      <c r="KPV62" s="26"/>
      <c r="KPW62" s="26"/>
      <c r="KPX62" s="26"/>
      <c r="KPY62" s="26"/>
      <c r="KPZ62" s="26"/>
      <c r="KQA62" s="26"/>
      <c r="KQB62" s="26"/>
      <c r="KQC62" s="26"/>
      <c r="KQD62" s="26"/>
      <c r="KQE62" s="26"/>
      <c r="KQF62" s="26"/>
      <c r="KQG62" s="26"/>
      <c r="KQH62" s="26"/>
      <c r="KQI62" s="26"/>
      <c r="KQJ62" s="26"/>
      <c r="KQK62" s="26"/>
      <c r="KQL62" s="26"/>
      <c r="KQM62" s="26"/>
      <c r="KQN62" s="26"/>
      <c r="KQO62" s="26"/>
      <c r="KQP62" s="26"/>
      <c r="KQQ62" s="26"/>
      <c r="KQR62" s="26"/>
      <c r="KQS62" s="26"/>
      <c r="KQT62" s="26"/>
      <c r="KQU62" s="26"/>
      <c r="KQV62" s="26"/>
      <c r="KQW62" s="26"/>
      <c r="KQX62" s="26"/>
      <c r="KQY62" s="26"/>
      <c r="KQZ62" s="26"/>
      <c r="KRA62" s="26"/>
      <c r="KRB62" s="26"/>
      <c r="KRC62" s="26"/>
      <c r="KRD62" s="26"/>
      <c r="KRE62" s="26"/>
      <c r="KRF62" s="26"/>
      <c r="KRG62" s="26"/>
      <c r="KRH62" s="26"/>
      <c r="KRI62" s="26"/>
      <c r="KRJ62" s="26"/>
      <c r="KRK62" s="26"/>
      <c r="KRL62" s="26"/>
      <c r="KRM62" s="26"/>
      <c r="KRN62" s="26"/>
      <c r="KRO62" s="26"/>
      <c r="KRP62" s="26"/>
      <c r="KRQ62" s="26"/>
      <c r="KRR62" s="26"/>
      <c r="KRS62" s="26"/>
      <c r="KRT62" s="26"/>
      <c r="KRU62" s="26"/>
      <c r="KRV62" s="26"/>
      <c r="KRW62" s="26"/>
      <c r="KRX62" s="26"/>
      <c r="KRY62" s="26"/>
      <c r="KRZ62" s="26"/>
      <c r="KSA62" s="26"/>
      <c r="KSB62" s="26"/>
      <c r="KSC62" s="26"/>
      <c r="KSD62" s="26"/>
      <c r="KSE62" s="26"/>
      <c r="KSF62" s="26"/>
      <c r="KSG62" s="26"/>
      <c r="KSH62" s="26"/>
      <c r="KSI62" s="26"/>
      <c r="KSJ62" s="26"/>
      <c r="KSK62" s="26"/>
      <c r="KSL62" s="26"/>
      <c r="KSM62" s="26"/>
      <c r="KSN62" s="26"/>
      <c r="KSO62" s="26"/>
      <c r="KSP62" s="26"/>
      <c r="KSQ62" s="26"/>
      <c r="KSR62" s="26"/>
      <c r="KSS62" s="26"/>
      <c r="KST62" s="26"/>
      <c r="KSU62" s="26"/>
      <c r="KSV62" s="26"/>
      <c r="KSW62" s="26"/>
      <c r="KSX62" s="26"/>
      <c r="KSY62" s="26"/>
      <c r="KSZ62" s="26"/>
      <c r="KTA62" s="26"/>
      <c r="KTB62" s="26"/>
      <c r="KTC62" s="26"/>
      <c r="KTD62" s="26"/>
      <c r="KTE62" s="26"/>
      <c r="KTF62" s="26"/>
      <c r="KTG62" s="26"/>
      <c r="KTH62" s="26"/>
      <c r="KTI62" s="26"/>
      <c r="KTJ62" s="26"/>
      <c r="KTK62" s="26"/>
      <c r="KTL62" s="26"/>
      <c r="KTM62" s="26"/>
      <c r="KTN62" s="26"/>
      <c r="KTO62" s="26"/>
      <c r="KTP62" s="26"/>
      <c r="KTQ62" s="26"/>
      <c r="KTR62" s="26"/>
      <c r="KTS62" s="26"/>
      <c r="KTT62" s="26"/>
      <c r="KTU62" s="26"/>
      <c r="KTV62" s="26"/>
      <c r="KTW62" s="26"/>
      <c r="KTX62" s="26"/>
      <c r="KTY62" s="26"/>
      <c r="KTZ62" s="26"/>
      <c r="KUA62" s="26"/>
      <c r="KUB62" s="26"/>
      <c r="KUC62" s="26"/>
      <c r="KUD62" s="26"/>
      <c r="KUE62" s="26"/>
      <c r="KUF62" s="26"/>
      <c r="KUG62" s="26"/>
      <c r="KUH62" s="26"/>
      <c r="KUI62" s="26"/>
      <c r="KUJ62" s="26"/>
      <c r="KUK62" s="26"/>
      <c r="KUL62" s="26"/>
      <c r="KUM62" s="26"/>
      <c r="KUN62" s="26"/>
      <c r="KUO62" s="26"/>
      <c r="KUP62" s="26"/>
      <c r="KUQ62" s="26"/>
      <c r="KUR62" s="26"/>
      <c r="KUS62" s="26"/>
      <c r="KUT62" s="26"/>
      <c r="KUU62" s="26"/>
      <c r="KUV62" s="26"/>
      <c r="KUW62" s="26"/>
      <c r="KUX62" s="26"/>
      <c r="KUY62" s="26"/>
      <c r="KUZ62" s="26"/>
      <c r="KVA62" s="26"/>
      <c r="KVB62" s="26"/>
      <c r="KVC62" s="26"/>
      <c r="KVD62" s="26"/>
      <c r="KVE62" s="26"/>
      <c r="KVF62" s="26"/>
      <c r="KVG62" s="26"/>
      <c r="KVH62" s="26"/>
      <c r="KVI62" s="26"/>
      <c r="KVJ62" s="26"/>
      <c r="KVK62" s="26"/>
      <c r="KVL62" s="26"/>
      <c r="KVM62" s="26"/>
      <c r="KVN62" s="26"/>
      <c r="KVO62" s="26"/>
      <c r="KVP62" s="26"/>
      <c r="KVQ62" s="26"/>
      <c r="KVR62" s="26"/>
      <c r="KVS62" s="26"/>
      <c r="KVT62" s="26"/>
      <c r="KVU62" s="26"/>
      <c r="KVV62" s="26"/>
      <c r="KVW62" s="26"/>
      <c r="KVX62" s="26"/>
      <c r="KVY62" s="26"/>
      <c r="KVZ62" s="26"/>
      <c r="KWA62" s="26"/>
      <c r="KWB62" s="26"/>
      <c r="KWC62" s="26"/>
      <c r="KWD62" s="26"/>
      <c r="KWE62" s="26"/>
      <c r="KWF62" s="26"/>
      <c r="KWG62" s="26"/>
      <c r="KWH62" s="26"/>
      <c r="KWI62" s="26"/>
      <c r="KWJ62" s="26"/>
      <c r="KWK62" s="26"/>
      <c r="KWL62" s="26"/>
      <c r="KWM62" s="26"/>
      <c r="KWN62" s="26"/>
      <c r="KWO62" s="26"/>
      <c r="KWP62" s="26"/>
      <c r="KWQ62" s="26"/>
      <c r="KWR62" s="26"/>
      <c r="KWS62" s="26"/>
      <c r="KWT62" s="26"/>
      <c r="KWU62" s="26"/>
      <c r="KWV62" s="26"/>
      <c r="KWW62" s="26"/>
      <c r="KWX62" s="26"/>
      <c r="KWY62" s="26"/>
      <c r="KWZ62" s="26"/>
      <c r="KXA62" s="26"/>
      <c r="KXB62" s="26"/>
      <c r="KXC62" s="26"/>
      <c r="KXD62" s="26"/>
      <c r="KXE62" s="26"/>
      <c r="KXF62" s="26"/>
      <c r="KXG62" s="26"/>
      <c r="KXH62" s="26"/>
      <c r="KXI62" s="26"/>
      <c r="KXJ62" s="26"/>
      <c r="KXK62" s="26"/>
      <c r="KXL62" s="26"/>
      <c r="KXM62" s="26"/>
      <c r="KXN62" s="26"/>
      <c r="KXO62" s="26"/>
      <c r="KXP62" s="26"/>
      <c r="KXQ62" s="26"/>
      <c r="KXR62" s="26"/>
      <c r="KXS62" s="26"/>
      <c r="KXT62" s="26"/>
      <c r="KXU62" s="26"/>
      <c r="KXV62" s="26"/>
      <c r="KXW62" s="26"/>
      <c r="KXX62" s="26"/>
      <c r="KXY62" s="26"/>
      <c r="KXZ62" s="26"/>
      <c r="KYA62" s="26"/>
      <c r="KYB62" s="26"/>
      <c r="KYC62" s="26"/>
      <c r="KYD62" s="26"/>
      <c r="KYE62" s="26"/>
      <c r="KYF62" s="26"/>
      <c r="KYG62" s="26"/>
      <c r="KYH62" s="26"/>
      <c r="KYI62" s="26"/>
      <c r="KYJ62" s="26"/>
      <c r="KYK62" s="26"/>
      <c r="KYL62" s="26"/>
      <c r="KYM62" s="26"/>
      <c r="KYN62" s="26"/>
      <c r="KYO62" s="26"/>
      <c r="KYP62" s="26"/>
      <c r="KYQ62" s="26"/>
      <c r="KYR62" s="26"/>
      <c r="KYS62" s="26"/>
      <c r="KYT62" s="26"/>
      <c r="KYU62" s="26"/>
      <c r="KYV62" s="26"/>
      <c r="KYW62" s="26"/>
      <c r="KYX62" s="26"/>
      <c r="KYY62" s="26"/>
      <c r="KYZ62" s="26"/>
      <c r="KZA62" s="26"/>
      <c r="KZB62" s="26"/>
      <c r="KZC62" s="26"/>
      <c r="KZD62" s="26"/>
      <c r="KZE62" s="26"/>
      <c r="KZF62" s="26"/>
      <c r="KZG62" s="26"/>
      <c r="KZH62" s="26"/>
      <c r="KZI62" s="26"/>
      <c r="KZJ62" s="26"/>
      <c r="KZK62" s="26"/>
      <c r="KZL62" s="26"/>
      <c r="KZM62" s="26"/>
      <c r="KZN62" s="26"/>
      <c r="KZO62" s="26"/>
      <c r="KZP62" s="26"/>
      <c r="KZQ62" s="26"/>
      <c r="KZR62" s="26"/>
      <c r="KZS62" s="26"/>
      <c r="KZT62" s="26"/>
      <c r="KZU62" s="26"/>
      <c r="KZV62" s="26"/>
      <c r="KZW62" s="26"/>
      <c r="KZX62" s="26"/>
      <c r="KZY62" s="26"/>
      <c r="KZZ62" s="26"/>
      <c r="LAA62" s="26"/>
      <c r="LAB62" s="26"/>
      <c r="LAC62" s="26"/>
      <c r="LAD62" s="26"/>
      <c r="LAE62" s="26"/>
      <c r="LAF62" s="26"/>
      <c r="LAG62" s="26"/>
      <c r="LAH62" s="26"/>
      <c r="LAI62" s="26"/>
      <c r="LAJ62" s="26"/>
      <c r="LAK62" s="26"/>
      <c r="LAL62" s="26"/>
      <c r="LAM62" s="26"/>
      <c r="LAN62" s="26"/>
      <c r="LAO62" s="26"/>
      <c r="LAP62" s="26"/>
      <c r="LAQ62" s="26"/>
      <c r="LAR62" s="26"/>
      <c r="LAS62" s="26"/>
      <c r="LAT62" s="26"/>
      <c r="LAU62" s="26"/>
      <c r="LAV62" s="26"/>
      <c r="LAW62" s="26"/>
      <c r="LAX62" s="26"/>
      <c r="LAY62" s="26"/>
      <c r="LAZ62" s="26"/>
      <c r="LBA62" s="26"/>
      <c r="LBB62" s="26"/>
      <c r="LBC62" s="26"/>
      <c r="LBD62" s="26"/>
      <c r="LBE62" s="26"/>
      <c r="LBF62" s="26"/>
      <c r="LBG62" s="26"/>
      <c r="LBH62" s="26"/>
      <c r="LBI62" s="26"/>
      <c r="LBJ62" s="26"/>
      <c r="LBK62" s="26"/>
      <c r="LBL62" s="26"/>
      <c r="LBM62" s="26"/>
      <c r="LBN62" s="26"/>
      <c r="LBO62" s="26"/>
      <c r="LBP62" s="26"/>
      <c r="LBQ62" s="26"/>
      <c r="LBR62" s="26"/>
      <c r="LBS62" s="26"/>
      <c r="LBT62" s="26"/>
      <c r="LBU62" s="26"/>
      <c r="LBV62" s="26"/>
      <c r="LBW62" s="26"/>
      <c r="LBX62" s="26"/>
      <c r="LBY62" s="26"/>
      <c r="LBZ62" s="26"/>
      <c r="LCA62" s="26"/>
      <c r="LCB62" s="26"/>
      <c r="LCC62" s="26"/>
      <c r="LCD62" s="26"/>
      <c r="LCE62" s="26"/>
      <c r="LCF62" s="26"/>
      <c r="LCG62" s="26"/>
      <c r="LCH62" s="26"/>
      <c r="LCI62" s="26"/>
      <c r="LCJ62" s="26"/>
      <c r="LCK62" s="26"/>
      <c r="LCL62" s="26"/>
      <c r="LCM62" s="26"/>
      <c r="LCN62" s="26"/>
      <c r="LCO62" s="26"/>
      <c r="LCP62" s="26"/>
      <c r="LCQ62" s="26"/>
      <c r="LCR62" s="26"/>
      <c r="LCS62" s="26"/>
      <c r="LCT62" s="26"/>
      <c r="LCU62" s="26"/>
      <c r="LCV62" s="26"/>
      <c r="LCW62" s="26"/>
      <c r="LCX62" s="26"/>
      <c r="LCY62" s="26"/>
      <c r="LCZ62" s="26"/>
      <c r="LDA62" s="26"/>
      <c r="LDB62" s="26"/>
      <c r="LDC62" s="26"/>
      <c r="LDD62" s="26"/>
      <c r="LDE62" s="26"/>
      <c r="LDF62" s="26"/>
      <c r="LDG62" s="26"/>
      <c r="LDH62" s="26"/>
      <c r="LDI62" s="26"/>
      <c r="LDJ62" s="26"/>
      <c r="LDK62" s="26"/>
      <c r="LDL62" s="26"/>
      <c r="LDM62" s="26"/>
      <c r="LDN62" s="26"/>
      <c r="LDO62" s="26"/>
      <c r="LDP62" s="26"/>
      <c r="LDQ62" s="26"/>
      <c r="LDR62" s="26"/>
      <c r="LDS62" s="26"/>
      <c r="LDT62" s="26"/>
      <c r="LDU62" s="26"/>
      <c r="LDV62" s="26"/>
      <c r="LDW62" s="26"/>
      <c r="LDX62" s="26"/>
      <c r="LDY62" s="26"/>
      <c r="LDZ62" s="26"/>
      <c r="LEA62" s="26"/>
      <c r="LEB62" s="26"/>
      <c r="LEC62" s="26"/>
      <c r="LED62" s="26"/>
      <c r="LEE62" s="26"/>
      <c r="LEF62" s="26"/>
      <c r="LEG62" s="26"/>
      <c r="LEH62" s="26"/>
      <c r="LEI62" s="26"/>
      <c r="LEJ62" s="26"/>
      <c r="LEK62" s="26"/>
      <c r="LEL62" s="26"/>
      <c r="LEM62" s="26"/>
      <c r="LEN62" s="26"/>
      <c r="LEO62" s="26"/>
      <c r="LEP62" s="26"/>
      <c r="LEQ62" s="26"/>
      <c r="LER62" s="26"/>
      <c r="LES62" s="26"/>
      <c r="LET62" s="26"/>
      <c r="LEU62" s="26"/>
      <c r="LEV62" s="26"/>
      <c r="LEW62" s="26"/>
      <c r="LEX62" s="26"/>
      <c r="LEY62" s="26"/>
      <c r="LEZ62" s="26"/>
      <c r="LFA62" s="26"/>
      <c r="LFB62" s="26"/>
      <c r="LFC62" s="26"/>
      <c r="LFD62" s="26"/>
      <c r="LFE62" s="26"/>
      <c r="LFF62" s="26"/>
      <c r="LFG62" s="26"/>
      <c r="LFH62" s="26"/>
      <c r="LFI62" s="26"/>
      <c r="LFJ62" s="26"/>
      <c r="LFK62" s="26"/>
      <c r="LFL62" s="26"/>
      <c r="LFM62" s="26"/>
      <c r="LFN62" s="26"/>
      <c r="LFO62" s="26"/>
      <c r="LFP62" s="26"/>
      <c r="LFQ62" s="26"/>
      <c r="LFR62" s="26"/>
      <c r="LFS62" s="26"/>
      <c r="LFT62" s="26"/>
      <c r="LFU62" s="26"/>
      <c r="LFV62" s="26"/>
      <c r="LFW62" s="26"/>
      <c r="LFX62" s="26"/>
      <c r="LFY62" s="26"/>
      <c r="LFZ62" s="26"/>
      <c r="LGA62" s="26"/>
      <c r="LGB62" s="26"/>
      <c r="LGC62" s="26"/>
      <c r="LGD62" s="26"/>
      <c r="LGE62" s="26"/>
      <c r="LGF62" s="26"/>
      <c r="LGG62" s="26"/>
      <c r="LGH62" s="26"/>
      <c r="LGI62" s="26"/>
      <c r="LGJ62" s="26"/>
      <c r="LGK62" s="26"/>
      <c r="LGL62" s="26"/>
      <c r="LGM62" s="26"/>
      <c r="LGN62" s="26"/>
      <c r="LGO62" s="26"/>
      <c r="LGP62" s="26"/>
      <c r="LGQ62" s="26"/>
      <c r="LGR62" s="26"/>
      <c r="LGS62" s="26"/>
      <c r="LGT62" s="26"/>
      <c r="LGU62" s="26"/>
      <c r="LGV62" s="26"/>
      <c r="LGW62" s="26"/>
      <c r="LGX62" s="26"/>
      <c r="LGY62" s="26"/>
      <c r="LGZ62" s="26"/>
      <c r="LHA62" s="26"/>
      <c r="LHB62" s="26"/>
      <c r="LHC62" s="26"/>
      <c r="LHD62" s="26"/>
      <c r="LHE62" s="26"/>
      <c r="LHF62" s="26"/>
      <c r="LHG62" s="26"/>
      <c r="LHH62" s="26"/>
      <c r="LHI62" s="26"/>
      <c r="LHJ62" s="26"/>
      <c r="LHK62" s="26"/>
      <c r="LHL62" s="26"/>
      <c r="LHM62" s="26"/>
      <c r="LHN62" s="26"/>
      <c r="LHO62" s="26"/>
      <c r="LHP62" s="26"/>
      <c r="LHQ62" s="26"/>
      <c r="LHR62" s="26"/>
      <c r="LHS62" s="26"/>
      <c r="LHT62" s="26"/>
      <c r="LHU62" s="26"/>
      <c r="LHV62" s="26"/>
      <c r="LHW62" s="26"/>
      <c r="LHX62" s="26"/>
      <c r="LHY62" s="26"/>
      <c r="LHZ62" s="26"/>
      <c r="LIA62" s="26"/>
      <c r="LIB62" s="26"/>
      <c r="LIC62" s="26"/>
      <c r="LID62" s="26"/>
      <c r="LIE62" s="26"/>
      <c r="LIF62" s="26"/>
      <c r="LIG62" s="26"/>
      <c r="LIH62" s="26"/>
      <c r="LII62" s="26"/>
      <c r="LIJ62" s="26"/>
      <c r="LIK62" s="26"/>
      <c r="LIL62" s="26"/>
      <c r="LIM62" s="26"/>
      <c r="LIN62" s="26"/>
      <c r="LIO62" s="26"/>
      <c r="LIP62" s="26"/>
      <c r="LIQ62" s="26"/>
      <c r="LIR62" s="26"/>
      <c r="LIS62" s="26"/>
      <c r="LIT62" s="26"/>
      <c r="LIU62" s="26"/>
      <c r="LIV62" s="26"/>
      <c r="LIW62" s="26"/>
      <c r="LIX62" s="26"/>
      <c r="LIY62" s="26"/>
      <c r="LIZ62" s="26"/>
      <c r="LJA62" s="26"/>
      <c r="LJB62" s="26"/>
      <c r="LJC62" s="26"/>
      <c r="LJD62" s="26"/>
      <c r="LJE62" s="26"/>
      <c r="LJF62" s="26"/>
      <c r="LJG62" s="26"/>
      <c r="LJH62" s="26"/>
      <c r="LJI62" s="26"/>
      <c r="LJJ62" s="26"/>
      <c r="LJK62" s="26"/>
      <c r="LJL62" s="26"/>
      <c r="LJM62" s="26"/>
      <c r="LJN62" s="26"/>
      <c r="LJO62" s="26"/>
      <c r="LJP62" s="26"/>
      <c r="LJQ62" s="26"/>
      <c r="LJR62" s="26"/>
      <c r="LJS62" s="26"/>
      <c r="LJT62" s="26"/>
      <c r="LJU62" s="26"/>
      <c r="LJV62" s="26"/>
      <c r="LJW62" s="26"/>
      <c r="LJX62" s="26"/>
      <c r="LJY62" s="26"/>
      <c r="LJZ62" s="26"/>
      <c r="LKA62" s="26"/>
      <c r="LKB62" s="26"/>
      <c r="LKC62" s="26"/>
      <c r="LKD62" s="26"/>
      <c r="LKE62" s="26"/>
      <c r="LKF62" s="26"/>
      <c r="LKG62" s="26"/>
      <c r="LKH62" s="26"/>
      <c r="LKI62" s="26"/>
      <c r="LKJ62" s="26"/>
      <c r="LKK62" s="26"/>
      <c r="LKL62" s="26"/>
      <c r="LKM62" s="26"/>
      <c r="LKN62" s="26"/>
      <c r="LKO62" s="26"/>
      <c r="LKP62" s="26"/>
      <c r="LKQ62" s="26"/>
      <c r="LKR62" s="26"/>
      <c r="LKS62" s="26"/>
      <c r="LKT62" s="26"/>
      <c r="LKU62" s="26"/>
      <c r="LKV62" s="26"/>
      <c r="LKW62" s="26"/>
      <c r="LKX62" s="26"/>
      <c r="LKY62" s="26"/>
      <c r="LKZ62" s="26"/>
      <c r="LLA62" s="26"/>
      <c r="LLB62" s="26"/>
      <c r="LLC62" s="26"/>
      <c r="LLD62" s="26"/>
      <c r="LLE62" s="26"/>
      <c r="LLF62" s="26"/>
      <c r="LLG62" s="26"/>
      <c r="LLH62" s="26"/>
      <c r="LLI62" s="26"/>
      <c r="LLJ62" s="26"/>
      <c r="LLK62" s="26"/>
      <c r="LLL62" s="26"/>
      <c r="LLM62" s="26"/>
      <c r="LLN62" s="26"/>
      <c r="LLO62" s="26"/>
      <c r="LLP62" s="26"/>
      <c r="LLQ62" s="26"/>
      <c r="LLR62" s="26"/>
      <c r="LLS62" s="26"/>
      <c r="LLT62" s="26"/>
      <c r="LLU62" s="26"/>
      <c r="LLV62" s="26"/>
      <c r="LLW62" s="26"/>
      <c r="LLX62" s="26"/>
      <c r="LLY62" s="26"/>
      <c r="LLZ62" s="26"/>
      <c r="LMA62" s="26"/>
      <c r="LMB62" s="26"/>
      <c r="LMC62" s="26"/>
      <c r="LMD62" s="26"/>
      <c r="LME62" s="26"/>
      <c r="LMF62" s="26"/>
      <c r="LMG62" s="26"/>
      <c r="LMH62" s="26"/>
      <c r="LMI62" s="26"/>
      <c r="LMJ62" s="26"/>
      <c r="LMK62" s="26"/>
      <c r="LML62" s="26"/>
      <c r="LMM62" s="26"/>
      <c r="LMN62" s="26"/>
      <c r="LMO62" s="26"/>
      <c r="LMP62" s="26"/>
      <c r="LMQ62" s="26"/>
      <c r="LMR62" s="26"/>
      <c r="LMS62" s="26"/>
      <c r="LMT62" s="26"/>
      <c r="LMU62" s="26"/>
      <c r="LMV62" s="26"/>
      <c r="LMW62" s="26"/>
      <c r="LMX62" s="26"/>
      <c r="LMY62" s="26"/>
      <c r="LMZ62" s="26"/>
      <c r="LNA62" s="26"/>
      <c r="LNB62" s="26"/>
      <c r="LNC62" s="26"/>
      <c r="LND62" s="26"/>
      <c r="LNE62" s="26"/>
      <c r="LNF62" s="26"/>
      <c r="LNG62" s="26"/>
      <c r="LNH62" s="26"/>
      <c r="LNI62" s="26"/>
      <c r="LNJ62" s="26"/>
      <c r="LNK62" s="26"/>
      <c r="LNL62" s="26"/>
      <c r="LNM62" s="26"/>
      <c r="LNN62" s="26"/>
      <c r="LNO62" s="26"/>
      <c r="LNP62" s="26"/>
      <c r="LNQ62" s="26"/>
      <c r="LNR62" s="26"/>
      <c r="LNS62" s="26"/>
      <c r="LNT62" s="26"/>
      <c r="LNU62" s="26"/>
      <c r="LNV62" s="26"/>
      <c r="LNW62" s="26"/>
      <c r="LNX62" s="26"/>
      <c r="LNY62" s="26"/>
      <c r="LNZ62" s="26"/>
      <c r="LOA62" s="26"/>
      <c r="LOB62" s="26"/>
      <c r="LOC62" s="26"/>
      <c r="LOD62" s="26"/>
      <c r="LOE62" s="26"/>
      <c r="LOF62" s="26"/>
      <c r="LOG62" s="26"/>
      <c r="LOH62" s="26"/>
      <c r="LOI62" s="26"/>
      <c r="LOJ62" s="26"/>
      <c r="LOK62" s="26"/>
      <c r="LOL62" s="26"/>
      <c r="LOM62" s="26"/>
      <c r="LON62" s="26"/>
      <c r="LOO62" s="26"/>
      <c r="LOP62" s="26"/>
      <c r="LOQ62" s="26"/>
      <c r="LOR62" s="26"/>
      <c r="LOS62" s="26"/>
      <c r="LOT62" s="26"/>
      <c r="LOU62" s="26"/>
      <c r="LOV62" s="26"/>
      <c r="LOW62" s="26"/>
      <c r="LOX62" s="26"/>
      <c r="LOY62" s="26"/>
      <c r="LOZ62" s="26"/>
      <c r="LPA62" s="26"/>
      <c r="LPB62" s="26"/>
      <c r="LPC62" s="26"/>
      <c r="LPD62" s="26"/>
      <c r="LPE62" s="26"/>
      <c r="LPF62" s="26"/>
      <c r="LPG62" s="26"/>
      <c r="LPH62" s="26"/>
      <c r="LPI62" s="26"/>
      <c r="LPJ62" s="26"/>
      <c r="LPK62" s="26"/>
      <c r="LPL62" s="26"/>
      <c r="LPM62" s="26"/>
      <c r="LPN62" s="26"/>
      <c r="LPO62" s="26"/>
      <c r="LPP62" s="26"/>
      <c r="LPQ62" s="26"/>
      <c r="LPR62" s="26"/>
      <c r="LPS62" s="26"/>
      <c r="LPT62" s="26"/>
      <c r="LPU62" s="26"/>
      <c r="LPV62" s="26"/>
      <c r="LPW62" s="26"/>
      <c r="LPX62" s="26"/>
      <c r="LPY62" s="26"/>
      <c r="LPZ62" s="26"/>
      <c r="LQA62" s="26"/>
      <c r="LQB62" s="26"/>
      <c r="LQC62" s="26"/>
      <c r="LQD62" s="26"/>
      <c r="LQE62" s="26"/>
      <c r="LQF62" s="26"/>
      <c r="LQG62" s="26"/>
      <c r="LQH62" s="26"/>
      <c r="LQI62" s="26"/>
      <c r="LQJ62" s="26"/>
      <c r="LQK62" s="26"/>
      <c r="LQL62" s="26"/>
      <c r="LQM62" s="26"/>
      <c r="LQN62" s="26"/>
      <c r="LQO62" s="26"/>
      <c r="LQP62" s="26"/>
      <c r="LQQ62" s="26"/>
      <c r="LQR62" s="26"/>
      <c r="LQS62" s="26"/>
      <c r="LQT62" s="26"/>
      <c r="LQU62" s="26"/>
      <c r="LQV62" s="26"/>
      <c r="LQW62" s="26"/>
      <c r="LQX62" s="26"/>
      <c r="LQY62" s="26"/>
      <c r="LQZ62" s="26"/>
      <c r="LRA62" s="26"/>
      <c r="LRB62" s="26"/>
      <c r="LRC62" s="26"/>
      <c r="LRD62" s="26"/>
      <c r="LRE62" s="26"/>
      <c r="LRF62" s="26"/>
      <c r="LRG62" s="26"/>
      <c r="LRH62" s="26"/>
      <c r="LRI62" s="26"/>
      <c r="LRJ62" s="26"/>
      <c r="LRK62" s="26"/>
      <c r="LRL62" s="26"/>
      <c r="LRM62" s="26"/>
      <c r="LRN62" s="26"/>
      <c r="LRO62" s="26"/>
      <c r="LRP62" s="26"/>
      <c r="LRQ62" s="26"/>
      <c r="LRR62" s="26"/>
      <c r="LRS62" s="26"/>
      <c r="LRT62" s="26"/>
      <c r="LRU62" s="26"/>
      <c r="LRV62" s="26"/>
      <c r="LRW62" s="26"/>
      <c r="LRX62" s="26"/>
      <c r="LRY62" s="26"/>
      <c r="LRZ62" s="26"/>
      <c r="LSA62" s="26"/>
      <c r="LSB62" s="26"/>
      <c r="LSC62" s="26"/>
      <c r="LSD62" s="26"/>
      <c r="LSE62" s="26"/>
      <c r="LSF62" s="26"/>
      <c r="LSG62" s="26"/>
      <c r="LSH62" s="26"/>
      <c r="LSI62" s="26"/>
      <c r="LSJ62" s="26"/>
      <c r="LSK62" s="26"/>
      <c r="LSL62" s="26"/>
      <c r="LSM62" s="26"/>
      <c r="LSN62" s="26"/>
      <c r="LSO62" s="26"/>
      <c r="LSP62" s="26"/>
      <c r="LSQ62" s="26"/>
      <c r="LSR62" s="26"/>
      <c r="LSS62" s="26"/>
      <c r="LST62" s="26"/>
      <c r="LSU62" s="26"/>
      <c r="LSV62" s="26"/>
      <c r="LSW62" s="26"/>
      <c r="LSX62" s="26"/>
      <c r="LSY62" s="26"/>
      <c r="LSZ62" s="26"/>
      <c r="LTA62" s="26"/>
      <c r="LTB62" s="26"/>
      <c r="LTC62" s="26"/>
      <c r="LTD62" s="26"/>
      <c r="LTE62" s="26"/>
      <c r="LTF62" s="26"/>
      <c r="LTG62" s="26"/>
      <c r="LTH62" s="26"/>
      <c r="LTI62" s="26"/>
      <c r="LTJ62" s="26"/>
      <c r="LTK62" s="26"/>
      <c r="LTL62" s="26"/>
      <c r="LTM62" s="26"/>
      <c r="LTN62" s="26"/>
      <c r="LTO62" s="26"/>
      <c r="LTP62" s="26"/>
      <c r="LTQ62" s="26"/>
      <c r="LTR62" s="26"/>
      <c r="LTS62" s="26"/>
      <c r="LTT62" s="26"/>
      <c r="LTU62" s="26"/>
      <c r="LTV62" s="26"/>
      <c r="LTW62" s="26"/>
      <c r="LTX62" s="26"/>
      <c r="LTY62" s="26"/>
      <c r="LTZ62" s="26"/>
      <c r="LUA62" s="26"/>
      <c r="LUB62" s="26"/>
      <c r="LUC62" s="26"/>
      <c r="LUD62" s="26"/>
      <c r="LUE62" s="26"/>
      <c r="LUF62" s="26"/>
      <c r="LUG62" s="26"/>
      <c r="LUH62" s="26"/>
      <c r="LUI62" s="26"/>
      <c r="LUJ62" s="26"/>
      <c r="LUK62" s="26"/>
      <c r="LUL62" s="26"/>
      <c r="LUM62" s="26"/>
      <c r="LUN62" s="26"/>
      <c r="LUO62" s="26"/>
      <c r="LUP62" s="26"/>
      <c r="LUQ62" s="26"/>
      <c r="LUR62" s="26"/>
      <c r="LUS62" s="26"/>
      <c r="LUT62" s="26"/>
      <c r="LUU62" s="26"/>
      <c r="LUV62" s="26"/>
      <c r="LUW62" s="26"/>
      <c r="LUX62" s="26"/>
      <c r="LUY62" s="26"/>
      <c r="LUZ62" s="26"/>
      <c r="LVA62" s="26"/>
      <c r="LVB62" s="26"/>
      <c r="LVC62" s="26"/>
      <c r="LVD62" s="26"/>
      <c r="LVE62" s="26"/>
      <c r="LVF62" s="26"/>
      <c r="LVG62" s="26"/>
      <c r="LVH62" s="26"/>
      <c r="LVI62" s="26"/>
      <c r="LVJ62" s="26"/>
      <c r="LVK62" s="26"/>
      <c r="LVL62" s="26"/>
      <c r="LVM62" s="26"/>
      <c r="LVN62" s="26"/>
      <c r="LVO62" s="26"/>
      <c r="LVP62" s="26"/>
      <c r="LVQ62" s="26"/>
      <c r="LVR62" s="26"/>
      <c r="LVS62" s="26"/>
      <c r="LVT62" s="26"/>
      <c r="LVU62" s="26"/>
      <c r="LVV62" s="26"/>
      <c r="LVW62" s="26"/>
      <c r="LVX62" s="26"/>
      <c r="LVY62" s="26"/>
      <c r="LVZ62" s="26"/>
      <c r="LWA62" s="26"/>
      <c r="LWB62" s="26"/>
      <c r="LWC62" s="26"/>
      <c r="LWD62" s="26"/>
      <c r="LWE62" s="26"/>
      <c r="LWF62" s="26"/>
      <c r="LWG62" s="26"/>
      <c r="LWH62" s="26"/>
      <c r="LWI62" s="26"/>
      <c r="LWJ62" s="26"/>
      <c r="LWK62" s="26"/>
      <c r="LWL62" s="26"/>
      <c r="LWM62" s="26"/>
      <c r="LWN62" s="26"/>
      <c r="LWO62" s="26"/>
      <c r="LWP62" s="26"/>
      <c r="LWQ62" s="26"/>
      <c r="LWR62" s="26"/>
      <c r="LWS62" s="26"/>
      <c r="LWT62" s="26"/>
      <c r="LWU62" s="26"/>
      <c r="LWV62" s="26"/>
      <c r="LWW62" s="26"/>
      <c r="LWX62" s="26"/>
      <c r="LWY62" s="26"/>
      <c r="LWZ62" s="26"/>
      <c r="LXA62" s="26"/>
      <c r="LXB62" s="26"/>
      <c r="LXC62" s="26"/>
      <c r="LXD62" s="26"/>
      <c r="LXE62" s="26"/>
      <c r="LXF62" s="26"/>
      <c r="LXG62" s="26"/>
      <c r="LXH62" s="26"/>
      <c r="LXI62" s="26"/>
      <c r="LXJ62" s="26"/>
      <c r="LXK62" s="26"/>
      <c r="LXL62" s="26"/>
      <c r="LXM62" s="26"/>
      <c r="LXN62" s="26"/>
      <c r="LXO62" s="26"/>
      <c r="LXP62" s="26"/>
      <c r="LXQ62" s="26"/>
      <c r="LXR62" s="26"/>
      <c r="LXS62" s="26"/>
      <c r="LXT62" s="26"/>
      <c r="LXU62" s="26"/>
      <c r="LXV62" s="26"/>
      <c r="LXW62" s="26"/>
      <c r="LXX62" s="26"/>
      <c r="LXY62" s="26"/>
      <c r="LXZ62" s="26"/>
      <c r="LYA62" s="26"/>
      <c r="LYB62" s="26"/>
      <c r="LYC62" s="26"/>
      <c r="LYD62" s="26"/>
      <c r="LYE62" s="26"/>
      <c r="LYF62" s="26"/>
      <c r="LYG62" s="26"/>
      <c r="LYH62" s="26"/>
      <c r="LYI62" s="26"/>
      <c r="LYJ62" s="26"/>
      <c r="LYK62" s="26"/>
      <c r="LYL62" s="26"/>
      <c r="LYM62" s="26"/>
      <c r="LYN62" s="26"/>
      <c r="LYO62" s="26"/>
      <c r="LYP62" s="26"/>
      <c r="LYQ62" s="26"/>
      <c r="LYR62" s="26"/>
      <c r="LYS62" s="26"/>
      <c r="LYT62" s="26"/>
      <c r="LYU62" s="26"/>
      <c r="LYV62" s="26"/>
      <c r="LYW62" s="26"/>
      <c r="LYX62" s="26"/>
      <c r="LYY62" s="26"/>
      <c r="LYZ62" s="26"/>
      <c r="LZA62" s="26"/>
      <c r="LZB62" s="26"/>
      <c r="LZC62" s="26"/>
      <c r="LZD62" s="26"/>
      <c r="LZE62" s="26"/>
      <c r="LZF62" s="26"/>
      <c r="LZG62" s="26"/>
      <c r="LZH62" s="26"/>
      <c r="LZI62" s="26"/>
      <c r="LZJ62" s="26"/>
      <c r="LZK62" s="26"/>
      <c r="LZL62" s="26"/>
      <c r="LZM62" s="26"/>
      <c r="LZN62" s="26"/>
      <c r="LZO62" s="26"/>
      <c r="LZP62" s="26"/>
      <c r="LZQ62" s="26"/>
      <c r="LZR62" s="26"/>
      <c r="LZS62" s="26"/>
      <c r="LZT62" s="26"/>
      <c r="LZU62" s="26"/>
      <c r="LZV62" s="26"/>
      <c r="LZW62" s="26"/>
      <c r="LZX62" s="26"/>
      <c r="LZY62" s="26"/>
      <c r="LZZ62" s="26"/>
      <c r="MAA62" s="26"/>
      <c r="MAB62" s="26"/>
      <c r="MAC62" s="26"/>
      <c r="MAD62" s="26"/>
      <c r="MAE62" s="26"/>
      <c r="MAF62" s="26"/>
      <c r="MAG62" s="26"/>
      <c r="MAH62" s="26"/>
      <c r="MAI62" s="26"/>
      <c r="MAJ62" s="26"/>
      <c r="MAK62" s="26"/>
      <c r="MAL62" s="26"/>
      <c r="MAM62" s="26"/>
      <c r="MAN62" s="26"/>
      <c r="MAO62" s="26"/>
      <c r="MAP62" s="26"/>
      <c r="MAQ62" s="26"/>
      <c r="MAR62" s="26"/>
      <c r="MAS62" s="26"/>
      <c r="MAT62" s="26"/>
      <c r="MAU62" s="26"/>
      <c r="MAV62" s="26"/>
      <c r="MAW62" s="26"/>
      <c r="MAX62" s="26"/>
      <c r="MAY62" s="26"/>
      <c r="MAZ62" s="26"/>
      <c r="MBA62" s="26"/>
      <c r="MBB62" s="26"/>
      <c r="MBC62" s="26"/>
      <c r="MBD62" s="26"/>
      <c r="MBE62" s="26"/>
      <c r="MBF62" s="26"/>
      <c r="MBG62" s="26"/>
      <c r="MBH62" s="26"/>
      <c r="MBI62" s="26"/>
      <c r="MBJ62" s="26"/>
      <c r="MBK62" s="26"/>
      <c r="MBL62" s="26"/>
      <c r="MBM62" s="26"/>
      <c r="MBN62" s="26"/>
      <c r="MBO62" s="26"/>
      <c r="MBP62" s="26"/>
      <c r="MBQ62" s="26"/>
      <c r="MBR62" s="26"/>
      <c r="MBS62" s="26"/>
      <c r="MBT62" s="26"/>
      <c r="MBU62" s="26"/>
      <c r="MBV62" s="26"/>
      <c r="MBW62" s="26"/>
      <c r="MBX62" s="26"/>
      <c r="MBY62" s="26"/>
      <c r="MBZ62" s="26"/>
      <c r="MCA62" s="26"/>
      <c r="MCB62" s="26"/>
      <c r="MCC62" s="26"/>
      <c r="MCD62" s="26"/>
      <c r="MCE62" s="26"/>
      <c r="MCF62" s="26"/>
      <c r="MCG62" s="26"/>
      <c r="MCH62" s="26"/>
      <c r="MCI62" s="26"/>
      <c r="MCJ62" s="26"/>
      <c r="MCK62" s="26"/>
      <c r="MCL62" s="26"/>
      <c r="MCM62" s="26"/>
      <c r="MCN62" s="26"/>
      <c r="MCO62" s="26"/>
      <c r="MCP62" s="26"/>
      <c r="MCQ62" s="26"/>
      <c r="MCR62" s="26"/>
      <c r="MCS62" s="26"/>
      <c r="MCT62" s="26"/>
      <c r="MCU62" s="26"/>
      <c r="MCV62" s="26"/>
      <c r="MCW62" s="26"/>
      <c r="MCX62" s="26"/>
      <c r="MCY62" s="26"/>
      <c r="MCZ62" s="26"/>
      <c r="MDA62" s="26"/>
      <c r="MDB62" s="26"/>
      <c r="MDC62" s="26"/>
      <c r="MDD62" s="26"/>
      <c r="MDE62" s="26"/>
      <c r="MDF62" s="26"/>
      <c r="MDG62" s="26"/>
      <c r="MDH62" s="26"/>
      <c r="MDI62" s="26"/>
      <c r="MDJ62" s="26"/>
      <c r="MDK62" s="26"/>
      <c r="MDL62" s="26"/>
      <c r="MDM62" s="26"/>
      <c r="MDN62" s="26"/>
      <c r="MDO62" s="26"/>
      <c r="MDP62" s="26"/>
      <c r="MDQ62" s="26"/>
      <c r="MDR62" s="26"/>
      <c r="MDS62" s="26"/>
      <c r="MDT62" s="26"/>
      <c r="MDU62" s="26"/>
      <c r="MDV62" s="26"/>
      <c r="MDW62" s="26"/>
      <c r="MDX62" s="26"/>
      <c r="MDY62" s="26"/>
      <c r="MDZ62" s="26"/>
      <c r="MEA62" s="26"/>
      <c r="MEB62" s="26"/>
      <c r="MEC62" s="26"/>
      <c r="MED62" s="26"/>
      <c r="MEE62" s="26"/>
      <c r="MEF62" s="26"/>
      <c r="MEG62" s="26"/>
      <c r="MEH62" s="26"/>
      <c r="MEI62" s="26"/>
      <c r="MEJ62" s="26"/>
      <c r="MEK62" s="26"/>
      <c r="MEL62" s="26"/>
      <c r="MEM62" s="26"/>
      <c r="MEN62" s="26"/>
      <c r="MEO62" s="26"/>
      <c r="MEP62" s="26"/>
      <c r="MEQ62" s="26"/>
      <c r="MER62" s="26"/>
      <c r="MES62" s="26"/>
      <c r="MET62" s="26"/>
      <c r="MEU62" s="26"/>
      <c r="MEV62" s="26"/>
      <c r="MEW62" s="26"/>
      <c r="MEX62" s="26"/>
      <c r="MEY62" s="26"/>
      <c r="MEZ62" s="26"/>
      <c r="MFA62" s="26"/>
      <c r="MFB62" s="26"/>
      <c r="MFC62" s="26"/>
      <c r="MFD62" s="26"/>
      <c r="MFE62" s="26"/>
      <c r="MFF62" s="26"/>
      <c r="MFG62" s="26"/>
      <c r="MFH62" s="26"/>
      <c r="MFI62" s="26"/>
      <c r="MFJ62" s="26"/>
      <c r="MFK62" s="26"/>
      <c r="MFL62" s="26"/>
      <c r="MFM62" s="26"/>
      <c r="MFN62" s="26"/>
      <c r="MFO62" s="26"/>
      <c r="MFP62" s="26"/>
      <c r="MFQ62" s="26"/>
      <c r="MFR62" s="26"/>
      <c r="MFS62" s="26"/>
      <c r="MFT62" s="26"/>
      <c r="MFU62" s="26"/>
      <c r="MFV62" s="26"/>
      <c r="MFW62" s="26"/>
      <c r="MFX62" s="26"/>
      <c r="MFY62" s="26"/>
      <c r="MFZ62" s="26"/>
      <c r="MGA62" s="26"/>
      <c r="MGB62" s="26"/>
      <c r="MGC62" s="26"/>
      <c r="MGD62" s="26"/>
      <c r="MGE62" s="26"/>
      <c r="MGF62" s="26"/>
      <c r="MGG62" s="26"/>
      <c r="MGH62" s="26"/>
      <c r="MGI62" s="26"/>
      <c r="MGJ62" s="26"/>
      <c r="MGK62" s="26"/>
      <c r="MGL62" s="26"/>
      <c r="MGM62" s="26"/>
      <c r="MGN62" s="26"/>
      <c r="MGO62" s="26"/>
      <c r="MGP62" s="26"/>
      <c r="MGQ62" s="26"/>
      <c r="MGR62" s="26"/>
      <c r="MGS62" s="26"/>
      <c r="MGT62" s="26"/>
      <c r="MGU62" s="26"/>
      <c r="MGV62" s="26"/>
      <c r="MGW62" s="26"/>
      <c r="MGX62" s="26"/>
      <c r="MGY62" s="26"/>
      <c r="MGZ62" s="26"/>
      <c r="MHA62" s="26"/>
      <c r="MHB62" s="26"/>
      <c r="MHC62" s="26"/>
      <c r="MHD62" s="26"/>
      <c r="MHE62" s="26"/>
      <c r="MHF62" s="26"/>
      <c r="MHG62" s="26"/>
      <c r="MHH62" s="26"/>
      <c r="MHI62" s="26"/>
      <c r="MHJ62" s="26"/>
      <c r="MHK62" s="26"/>
      <c r="MHL62" s="26"/>
      <c r="MHM62" s="26"/>
      <c r="MHN62" s="26"/>
      <c r="MHO62" s="26"/>
      <c r="MHP62" s="26"/>
      <c r="MHQ62" s="26"/>
      <c r="MHR62" s="26"/>
      <c r="MHS62" s="26"/>
      <c r="MHT62" s="26"/>
      <c r="MHU62" s="26"/>
      <c r="MHV62" s="26"/>
      <c r="MHW62" s="26"/>
      <c r="MHX62" s="26"/>
      <c r="MHY62" s="26"/>
      <c r="MHZ62" s="26"/>
      <c r="MIA62" s="26"/>
      <c r="MIB62" s="26"/>
      <c r="MIC62" s="26"/>
      <c r="MID62" s="26"/>
      <c r="MIE62" s="26"/>
      <c r="MIF62" s="26"/>
      <c r="MIG62" s="26"/>
      <c r="MIH62" s="26"/>
      <c r="MII62" s="26"/>
      <c r="MIJ62" s="26"/>
      <c r="MIK62" s="26"/>
      <c r="MIL62" s="26"/>
      <c r="MIM62" s="26"/>
      <c r="MIN62" s="26"/>
      <c r="MIO62" s="26"/>
      <c r="MIP62" s="26"/>
      <c r="MIQ62" s="26"/>
      <c r="MIR62" s="26"/>
      <c r="MIS62" s="26"/>
      <c r="MIT62" s="26"/>
      <c r="MIU62" s="26"/>
      <c r="MIV62" s="26"/>
      <c r="MIW62" s="26"/>
      <c r="MIX62" s="26"/>
      <c r="MIY62" s="26"/>
      <c r="MIZ62" s="26"/>
      <c r="MJA62" s="26"/>
      <c r="MJB62" s="26"/>
      <c r="MJC62" s="26"/>
      <c r="MJD62" s="26"/>
      <c r="MJE62" s="26"/>
      <c r="MJF62" s="26"/>
      <c r="MJG62" s="26"/>
      <c r="MJH62" s="26"/>
      <c r="MJI62" s="26"/>
      <c r="MJJ62" s="26"/>
      <c r="MJK62" s="26"/>
      <c r="MJL62" s="26"/>
      <c r="MJM62" s="26"/>
      <c r="MJN62" s="26"/>
      <c r="MJO62" s="26"/>
      <c r="MJP62" s="26"/>
      <c r="MJQ62" s="26"/>
      <c r="MJR62" s="26"/>
      <c r="MJS62" s="26"/>
      <c r="MJT62" s="26"/>
      <c r="MJU62" s="26"/>
      <c r="MJV62" s="26"/>
      <c r="MJW62" s="26"/>
      <c r="MJX62" s="26"/>
      <c r="MJY62" s="26"/>
      <c r="MJZ62" s="26"/>
      <c r="MKA62" s="26"/>
      <c r="MKB62" s="26"/>
      <c r="MKC62" s="26"/>
      <c r="MKD62" s="26"/>
      <c r="MKE62" s="26"/>
      <c r="MKF62" s="26"/>
      <c r="MKG62" s="26"/>
      <c r="MKH62" s="26"/>
      <c r="MKI62" s="26"/>
      <c r="MKJ62" s="26"/>
      <c r="MKK62" s="26"/>
      <c r="MKL62" s="26"/>
      <c r="MKM62" s="26"/>
      <c r="MKN62" s="26"/>
      <c r="MKO62" s="26"/>
      <c r="MKP62" s="26"/>
      <c r="MKQ62" s="26"/>
      <c r="MKR62" s="26"/>
      <c r="MKS62" s="26"/>
      <c r="MKT62" s="26"/>
      <c r="MKU62" s="26"/>
      <c r="MKV62" s="26"/>
      <c r="MKW62" s="26"/>
      <c r="MKX62" s="26"/>
      <c r="MKY62" s="26"/>
      <c r="MKZ62" s="26"/>
      <c r="MLA62" s="26"/>
      <c r="MLB62" s="26"/>
      <c r="MLC62" s="26"/>
      <c r="MLD62" s="26"/>
      <c r="MLE62" s="26"/>
      <c r="MLF62" s="26"/>
      <c r="MLG62" s="26"/>
      <c r="MLH62" s="26"/>
      <c r="MLI62" s="26"/>
      <c r="MLJ62" s="26"/>
      <c r="MLK62" s="26"/>
      <c r="MLL62" s="26"/>
      <c r="MLM62" s="26"/>
      <c r="MLN62" s="26"/>
      <c r="MLO62" s="26"/>
      <c r="MLP62" s="26"/>
      <c r="MLQ62" s="26"/>
      <c r="MLR62" s="26"/>
      <c r="MLS62" s="26"/>
      <c r="MLT62" s="26"/>
      <c r="MLU62" s="26"/>
      <c r="MLV62" s="26"/>
      <c r="MLW62" s="26"/>
      <c r="MLX62" s="26"/>
      <c r="MLY62" s="26"/>
      <c r="MLZ62" s="26"/>
      <c r="MMA62" s="26"/>
      <c r="MMB62" s="26"/>
      <c r="MMC62" s="26"/>
      <c r="MMD62" s="26"/>
      <c r="MME62" s="26"/>
      <c r="MMF62" s="26"/>
      <c r="MMG62" s="26"/>
      <c r="MMH62" s="26"/>
      <c r="MMI62" s="26"/>
      <c r="MMJ62" s="26"/>
      <c r="MMK62" s="26"/>
      <c r="MML62" s="26"/>
      <c r="MMM62" s="26"/>
      <c r="MMN62" s="26"/>
      <c r="MMO62" s="26"/>
      <c r="MMP62" s="26"/>
      <c r="MMQ62" s="26"/>
      <c r="MMR62" s="26"/>
      <c r="MMS62" s="26"/>
      <c r="MMT62" s="26"/>
      <c r="MMU62" s="26"/>
      <c r="MMV62" s="26"/>
      <c r="MMW62" s="26"/>
      <c r="MMX62" s="26"/>
      <c r="MMY62" s="26"/>
      <c r="MMZ62" s="26"/>
      <c r="MNA62" s="26"/>
      <c r="MNB62" s="26"/>
      <c r="MNC62" s="26"/>
      <c r="MND62" s="26"/>
      <c r="MNE62" s="26"/>
      <c r="MNF62" s="26"/>
      <c r="MNG62" s="26"/>
      <c r="MNH62" s="26"/>
      <c r="MNI62" s="26"/>
      <c r="MNJ62" s="26"/>
      <c r="MNK62" s="26"/>
      <c r="MNL62" s="26"/>
      <c r="MNM62" s="26"/>
      <c r="MNN62" s="26"/>
      <c r="MNO62" s="26"/>
      <c r="MNP62" s="26"/>
      <c r="MNQ62" s="26"/>
      <c r="MNR62" s="26"/>
      <c r="MNS62" s="26"/>
      <c r="MNT62" s="26"/>
      <c r="MNU62" s="26"/>
      <c r="MNV62" s="26"/>
      <c r="MNW62" s="26"/>
      <c r="MNX62" s="26"/>
      <c r="MNY62" s="26"/>
      <c r="MNZ62" s="26"/>
      <c r="MOA62" s="26"/>
      <c r="MOB62" s="26"/>
      <c r="MOC62" s="26"/>
      <c r="MOD62" s="26"/>
      <c r="MOE62" s="26"/>
      <c r="MOF62" s="26"/>
      <c r="MOG62" s="26"/>
      <c r="MOH62" s="26"/>
      <c r="MOI62" s="26"/>
      <c r="MOJ62" s="26"/>
      <c r="MOK62" s="26"/>
      <c r="MOL62" s="26"/>
      <c r="MOM62" s="26"/>
      <c r="MON62" s="26"/>
      <c r="MOO62" s="26"/>
      <c r="MOP62" s="26"/>
      <c r="MOQ62" s="26"/>
      <c r="MOR62" s="26"/>
      <c r="MOS62" s="26"/>
      <c r="MOT62" s="26"/>
      <c r="MOU62" s="26"/>
      <c r="MOV62" s="26"/>
      <c r="MOW62" s="26"/>
      <c r="MOX62" s="26"/>
      <c r="MOY62" s="26"/>
      <c r="MOZ62" s="26"/>
      <c r="MPA62" s="26"/>
      <c r="MPB62" s="26"/>
      <c r="MPC62" s="26"/>
      <c r="MPD62" s="26"/>
      <c r="MPE62" s="26"/>
      <c r="MPF62" s="26"/>
      <c r="MPG62" s="26"/>
      <c r="MPH62" s="26"/>
      <c r="MPI62" s="26"/>
      <c r="MPJ62" s="26"/>
      <c r="MPK62" s="26"/>
      <c r="MPL62" s="26"/>
      <c r="MPM62" s="26"/>
      <c r="MPN62" s="26"/>
      <c r="MPO62" s="26"/>
      <c r="MPP62" s="26"/>
      <c r="MPQ62" s="26"/>
      <c r="MPR62" s="26"/>
      <c r="MPS62" s="26"/>
      <c r="MPT62" s="26"/>
      <c r="MPU62" s="26"/>
      <c r="MPV62" s="26"/>
      <c r="MPW62" s="26"/>
      <c r="MPX62" s="26"/>
      <c r="MPY62" s="26"/>
      <c r="MPZ62" s="26"/>
      <c r="MQA62" s="26"/>
      <c r="MQB62" s="26"/>
      <c r="MQC62" s="26"/>
      <c r="MQD62" s="26"/>
      <c r="MQE62" s="26"/>
      <c r="MQF62" s="26"/>
      <c r="MQG62" s="26"/>
      <c r="MQH62" s="26"/>
      <c r="MQI62" s="26"/>
      <c r="MQJ62" s="26"/>
      <c r="MQK62" s="26"/>
      <c r="MQL62" s="26"/>
      <c r="MQM62" s="26"/>
      <c r="MQN62" s="26"/>
      <c r="MQO62" s="26"/>
      <c r="MQP62" s="26"/>
      <c r="MQQ62" s="26"/>
      <c r="MQR62" s="26"/>
      <c r="MQS62" s="26"/>
      <c r="MQT62" s="26"/>
      <c r="MQU62" s="26"/>
      <c r="MQV62" s="26"/>
      <c r="MQW62" s="26"/>
      <c r="MQX62" s="26"/>
      <c r="MQY62" s="26"/>
      <c r="MQZ62" s="26"/>
      <c r="MRA62" s="26"/>
      <c r="MRB62" s="26"/>
      <c r="MRC62" s="26"/>
      <c r="MRD62" s="26"/>
      <c r="MRE62" s="26"/>
      <c r="MRF62" s="26"/>
      <c r="MRG62" s="26"/>
      <c r="MRH62" s="26"/>
      <c r="MRI62" s="26"/>
      <c r="MRJ62" s="26"/>
      <c r="MRK62" s="26"/>
      <c r="MRL62" s="26"/>
      <c r="MRM62" s="26"/>
      <c r="MRN62" s="26"/>
      <c r="MRO62" s="26"/>
      <c r="MRP62" s="26"/>
      <c r="MRQ62" s="26"/>
      <c r="MRR62" s="26"/>
      <c r="MRS62" s="26"/>
      <c r="MRT62" s="26"/>
      <c r="MRU62" s="26"/>
      <c r="MRV62" s="26"/>
      <c r="MRW62" s="26"/>
      <c r="MRX62" s="26"/>
      <c r="MRY62" s="26"/>
      <c r="MRZ62" s="26"/>
      <c r="MSA62" s="26"/>
      <c r="MSB62" s="26"/>
      <c r="MSC62" s="26"/>
      <c r="MSD62" s="26"/>
      <c r="MSE62" s="26"/>
      <c r="MSF62" s="26"/>
      <c r="MSG62" s="26"/>
      <c r="MSH62" s="26"/>
      <c r="MSI62" s="26"/>
      <c r="MSJ62" s="26"/>
      <c r="MSK62" s="26"/>
      <c r="MSL62" s="26"/>
      <c r="MSM62" s="26"/>
      <c r="MSN62" s="26"/>
      <c r="MSO62" s="26"/>
      <c r="MSP62" s="26"/>
      <c r="MSQ62" s="26"/>
      <c r="MSR62" s="26"/>
      <c r="MSS62" s="26"/>
      <c r="MST62" s="26"/>
      <c r="MSU62" s="26"/>
      <c r="MSV62" s="26"/>
      <c r="MSW62" s="26"/>
      <c r="MSX62" s="26"/>
      <c r="MSY62" s="26"/>
      <c r="MSZ62" s="26"/>
      <c r="MTA62" s="26"/>
      <c r="MTB62" s="26"/>
      <c r="MTC62" s="26"/>
      <c r="MTD62" s="26"/>
      <c r="MTE62" s="26"/>
      <c r="MTF62" s="26"/>
      <c r="MTG62" s="26"/>
      <c r="MTH62" s="26"/>
      <c r="MTI62" s="26"/>
      <c r="MTJ62" s="26"/>
      <c r="MTK62" s="26"/>
      <c r="MTL62" s="26"/>
      <c r="MTM62" s="26"/>
      <c r="MTN62" s="26"/>
      <c r="MTO62" s="26"/>
      <c r="MTP62" s="26"/>
      <c r="MTQ62" s="26"/>
      <c r="MTR62" s="26"/>
      <c r="MTS62" s="26"/>
      <c r="MTT62" s="26"/>
      <c r="MTU62" s="26"/>
      <c r="MTV62" s="26"/>
      <c r="MTW62" s="26"/>
      <c r="MTX62" s="26"/>
      <c r="MTY62" s="26"/>
      <c r="MTZ62" s="26"/>
      <c r="MUA62" s="26"/>
      <c r="MUB62" s="26"/>
      <c r="MUC62" s="26"/>
      <c r="MUD62" s="26"/>
      <c r="MUE62" s="26"/>
      <c r="MUF62" s="26"/>
      <c r="MUG62" s="26"/>
      <c r="MUH62" s="26"/>
      <c r="MUI62" s="26"/>
      <c r="MUJ62" s="26"/>
      <c r="MUK62" s="26"/>
      <c r="MUL62" s="26"/>
      <c r="MUM62" s="26"/>
      <c r="MUN62" s="26"/>
      <c r="MUO62" s="26"/>
      <c r="MUP62" s="26"/>
      <c r="MUQ62" s="26"/>
      <c r="MUR62" s="26"/>
      <c r="MUS62" s="26"/>
      <c r="MUT62" s="26"/>
      <c r="MUU62" s="26"/>
      <c r="MUV62" s="26"/>
      <c r="MUW62" s="26"/>
      <c r="MUX62" s="26"/>
      <c r="MUY62" s="26"/>
      <c r="MUZ62" s="26"/>
      <c r="MVA62" s="26"/>
      <c r="MVB62" s="26"/>
      <c r="MVC62" s="26"/>
      <c r="MVD62" s="26"/>
      <c r="MVE62" s="26"/>
      <c r="MVF62" s="26"/>
      <c r="MVG62" s="26"/>
      <c r="MVH62" s="26"/>
      <c r="MVI62" s="26"/>
      <c r="MVJ62" s="26"/>
      <c r="MVK62" s="26"/>
      <c r="MVL62" s="26"/>
      <c r="MVM62" s="26"/>
      <c r="MVN62" s="26"/>
      <c r="MVO62" s="26"/>
      <c r="MVP62" s="26"/>
      <c r="MVQ62" s="26"/>
      <c r="MVR62" s="26"/>
      <c r="MVS62" s="26"/>
      <c r="MVT62" s="26"/>
      <c r="MVU62" s="26"/>
      <c r="MVV62" s="26"/>
      <c r="MVW62" s="26"/>
      <c r="MVX62" s="26"/>
      <c r="MVY62" s="26"/>
      <c r="MVZ62" s="26"/>
      <c r="MWA62" s="26"/>
      <c r="MWB62" s="26"/>
      <c r="MWC62" s="26"/>
      <c r="MWD62" s="26"/>
      <c r="MWE62" s="26"/>
      <c r="MWF62" s="26"/>
      <c r="MWG62" s="26"/>
      <c r="MWH62" s="26"/>
      <c r="MWI62" s="26"/>
      <c r="MWJ62" s="26"/>
      <c r="MWK62" s="26"/>
      <c r="MWL62" s="26"/>
      <c r="MWM62" s="26"/>
      <c r="MWN62" s="26"/>
      <c r="MWO62" s="26"/>
      <c r="MWP62" s="26"/>
      <c r="MWQ62" s="26"/>
      <c r="MWR62" s="26"/>
      <c r="MWS62" s="26"/>
      <c r="MWT62" s="26"/>
      <c r="MWU62" s="26"/>
      <c r="MWV62" s="26"/>
      <c r="MWW62" s="26"/>
      <c r="MWX62" s="26"/>
      <c r="MWY62" s="26"/>
      <c r="MWZ62" s="26"/>
      <c r="MXA62" s="26"/>
      <c r="MXB62" s="26"/>
      <c r="MXC62" s="26"/>
      <c r="MXD62" s="26"/>
      <c r="MXE62" s="26"/>
      <c r="MXF62" s="26"/>
      <c r="MXG62" s="26"/>
      <c r="MXH62" s="26"/>
      <c r="MXI62" s="26"/>
      <c r="MXJ62" s="26"/>
      <c r="MXK62" s="26"/>
      <c r="MXL62" s="26"/>
      <c r="MXM62" s="26"/>
      <c r="MXN62" s="26"/>
      <c r="MXO62" s="26"/>
      <c r="MXP62" s="26"/>
      <c r="MXQ62" s="26"/>
      <c r="MXR62" s="26"/>
      <c r="MXS62" s="26"/>
      <c r="MXT62" s="26"/>
      <c r="MXU62" s="26"/>
      <c r="MXV62" s="26"/>
      <c r="MXW62" s="26"/>
      <c r="MXX62" s="26"/>
      <c r="MXY62" s="26"/>
      <c r="MXZ62" s="26"/>
      <c r="MYA62" s="26"/>
      <c r="MYB62" s="26"/>
      <c r="MYC62" s="26"/>
      <c r="MYD62" s="26"/>
      <c r="MYE62" s="26"/>
      <c r="MYF62" s="26"/>
      <c r="MYG62" s="26"/>
      <c r="MYH62" s="26"/>
      <c r="MYI62" s="26"/>
      <c r="MYJ62" s="26"/>
      <c r="MYK62" s="26"/>
      <c r="MYL62" s="26"/>
      <c r="MYM62" s="26"/>
      <c r="MYN62" s="26"/>
      <c r="MYO62" s="26"/>
      <c r="MYP62" s="26"/>
      <c r="MYQ62" s="26"/>
      <c r="MYR62" s="26"/>
      <c r="MYS62" s="26"/>
      <c r="MYT62" s="26"/>
      <c r="MYU62" s="26"/>
      <c r="MYV62" s="26"/>
      <c r="MYW62" s="26"/>
      <c r="MYX62" s="26"/>
      <c r="MYY62" s="26"/>
      <c r="MYZ62" s="26"/>
      <c r="MZA62" s="26"/>
      <c r="MZB62" s="26"/>
      <c r="MZC62" s="26"/>
      <c r="MZD62" s="26"/>
      <c r="MZE62" s="26"/>
      <c r="MZF62" s="26"/>
      <c r="MZG62" s="26"/>
      <c r="MZH62" s="26"/>
      <c r="MZI62" s="26"/>
      <c r="MZJ62" s="26"/>
      <c r="MZK62" s="26"/>
      <c r="MZL62" s="26"/>
      <c r="MZM62" s="26"/>
      <c r="MZN62" s="26"/>
      <c r="MZO62" s="26"/>
      <c r="MZP62" s="26"/>
      <c r="MZQ62" s="26"/>
      <c r="MZR62" s="26"/>
      <c r="MZS62" s="26"/>
      <c r="MZT62" s="26"/>
      <c r="MZU62" s="26"/>
      <c r="MZV62" s="26"/>
      <c r="MZW62" s="26"/>
      <c r="MZX62" s="26"/>
      <c r="MZY62" s="26"/>
      <c r="MZZ62" s="26"/>
      <c r="NAA62" s="26"/>
      <c r="NAB62" s="26"/>
      <c r="NAC62" s="26"/>
      <c r="NAD62" s="26"/>
      <c r="NAE62" s="26"/>
      <c r="NAF62" s="26"/>
      <c r="NAG62" s="26"/>
      <c r="NAH62" s="26"/>
      <c r="NAI62" s="26"/>
      <c r="NAJ62" s="26"/>
      <c r="NAK62" s="26"/>
      <c r="NAL62" s="26"/>
      <c r="NAM62" s="26"/>
      <c r="NAN62" s="26"/>
      <c r="NAO62" s="26"/>
      <c r="NAP62" s="26"/>
      <c r="NAQ62" s="26"/>
      <c r="NAR62" s="26"/>
      <c r="NAS62" s="26"/>
      <c r="NAT62" s="26"/>
      <c r="NAU62" s="26"/>
      <c r="NAV62" s="26"/>
      <c r="NAW62" s="26"/>
      <c r="NAX62" s="26"/>
      <c r="NAY62" s="26"/>
      <c r="NAZ62" s="26"/>
      <c r="NBA62" s="26"/>
      <c r="NBB62" s="26"/>
      <c r="NBC62" s="26"/>
      <c r="NBD62" s="26"/>
      <c r="NBE62" s="26"/>
      <c r="NBF62" s="26"/>
      <c r="NBG62" s="26"/>
      <c r="NBH62" s="26"/>
      <c r="NBI62" s="26"/>
      <c r="NBJ62" s="26"/>
      <c r="NBK62" s="26"/>
      <c r="NBL62" s="26"/>
      <c r="NBM62" s="26"/>
      <c r="NBN62" s="26"/>
      <c r="NBO62" s="26"/>
      <c r="NBP62" s="26"/>
      <c r="NBQ62" s="26"/>
      <c r="NBR62" s="26"/>
      <c r="NBS62" s="26"/>
      <c r="NBT62" s="26"/>
      <c r="NBU62" s="26"/>
      <c r="NBV62" s="26"/>
      <c r="NBW62" s="26"/>
      <c r="NBX62" s="26"/>
      <c r="NBY62" s="26"/>
      <c r="NBZ62" s="26"/>
      <c r="NCA62" s="26"/>
      <c r="NCB62" s="26"/>
      <c r="NCC62" s="26"/>
      <c r="NCD62" s="26"/>
      <c r="NCE62" s="26"/>
      <c r="NCF62" s="26"/>
      <c r="NCG62" s="26"/>
      <c r="NCH62" s="26"/>
      <c r="NCI62" s="26"/>
      <c r="NCJ62" s="26"/>
      <c r="NCK62" s="26"/>
      <c r="NCL62" s="26"/>
      <c r="NCM62" s="26"/>
      <c r="NCN62" s="26"/>
      <c r="NCO62" s="26"/>
      <c r="NCP62" s="26"/>
      <c r="NCQ62" s="26"/>
      <c r="NCR62" s="26"/>
      <c r="NCS62" s="26"/>
      <c r="NCT62" s="26"/>
      <c r="NCU62" s="26"/>
      <c r="NCV62" s="26"/>
      <c r="NCW62" s="26"/>
      <c r="NCX62" s="26"/>
      <c r="NCY62" s="26"/>
      <c r="NCZ62" s="26"/>
      <c r="NDA62" s="26"/>
      <c r="NDB62" s="26"/>
      <c r="NDC62" s="26"/>
      <c r="NDD62" s="26"/>
      <c r="NDE62" s="26"/>
      <c r="NDF62" s="26"/>
      <c r="NDG62" s="26"/>
      <c r="NDH62" s="26"/>
      <c r="NDI62" s="26"/>
      <c r="NDJ62" s="26"/>
      <c r="NDK62" s="26"/>
      <c r="NDL62" s="26"/>
      <c r="NDM62" s="26"/>
      <c r="NDN62" s="26"/>
      <c r="NDO62" s="26"/>
      <c r="NDP62" s="26"/>
      <c r="NDQ62" s="26"/>
      <c r="NDR62" s="26"/>
      <c r="NDS62" s="26"/>
      <c r="NDT62" s="26"/>
      <c r="NDU62" s="26"/>
      <c r="NDV62" s="26"/>
      <c r="NDW62" s="26"/>
      <c r="NDX62" s="26"/>
      <c r="NDY62" s="26"/>
      <c r="NDZ62" s="26"/>
      <c r="NEA62" s="26"/>
      <c r="NEB62" s="26"/>
      <c r="NEC62" s="26"/>
      <c r="NED62" s="26"/>
      <c r="NEE62" s="26"/>
      <c r="NEF62" s="26"/>
      <c r="NEG62" s="26"/>
      <c r="NEH62" s="26"/>
      <c r="NEI62" s="26"/>
      <c r="NEJ62" s="26"/>
      <c r="NEK62" s="26"/>
      <c r="NEL62" s="26"/>
      <c r="NEM62" s="26"/>
      <c r="NEN62" s="26"/>
      <c r="NEO62" s="26"/>
      <c r="NEP62" s="26"/>
      <c r="NEQ62" s="26"/>
      <c r="NER62" s="26"/>
      <c r="NES62" s="26"/>
      <c r="NET62" s="26"/>
      <c r="NEU62" s="26"/>
      <c r="NEV62" s="26"/>
      <c r="NEW62" s="26"/>
      <c r="NEX62" s="26"/>
      <c r="NEY62" s="26"/>
      <c r="NEZ62" s="26"/>
      <c r="NFA62" s="26"/>
      <c r="NFB62" s="26"/>
      <c r="NFC62" s="26"/>
      <c r="NFD62" s="26"/>
      <c r="NFE62" s="26"/>
      <c r="NFF62" s="26"/>
      <c r="NFG62" s="26"/>
      <c r="NFH62" s="26"/>
      <c r="NFI62" s="26"/>
      <c r="NFJ62" s="26"/>
      <c r="NFK62" s="26"/>
      <c r="NFL62" s="26"/>
      <c r="NFM62" s="26"/>
      <c r="NFN62" s="26"/>
      <c r="NFO62" s="26"/>
      <c r="NFP62" s="26"/>
      <c r="NFQ62" s="26"/>
      <c r="NFR62" s="26"/>
      <c r="NFS62" s="26"/>
      <c r="NFT62" s="26"/>
      <c r="NFU62" s="26"/>
      <c r="NFV62" s="26"/>
      <c r="NFW62" s="26"/>
      <c r="NFX62" s="26"/>
      <c r="NFY62" s="26"/>
      <c r="NFZ62" s="26"/>
      <c r="NGA62" s="26"/>
      <c r="NGB62" s="26"/>
      <c r="NGC62" s="26"/>
      <c r="NGD62" s="26"/>
      <c r="NGE62" s="26"/>
      <c r="NGF62" s="26"/>
      <c r="NGG62" s="26"/>
      <c r="NGH62" s="26"/>
      <c r="NGI62" s="26"/>
      <c r="NGJ62" s="26"/>
      <c r="NGK62" s="26"/>
      <c r="NGL62" s="26"/>
      <c r="NGM62" s="26"/>
      <c r="NGN62" s="26"/>
      <c r="NGO62" s="26"/>
      <c r="NGP62" s="26"/>
      <c r="NGQ62" s="26"/>
      <c r="NGR62" s="26"/>
      <c r="NGS62" s="26"/>
      <c r="NGT62" s="26"/>
      <c r="NGU62" s="26"/>
      <c r="NGV62" s="26"/>
      <c r="NGW62" s="26"/>
      <c r="NGX62" s="26"/>
      <c r="NGY62" s="26"/>
      <c r="NGZ62" s="26"/>
      <c r="NHA62" s="26"/>
      <c r="NHB62" s="26"/>
      <c r="NHC62" s="26"/>
      <c r="NHD62" s="26"/>
      <c r="NHE62" s="26"/>
      <c r="NHF62" s="26"/>
      <c r="NHG62" s="26"/>
      <c r="NHH62" s="26"/>
      <c r="NHI62" s="26"/>
      <c r="NHJ62" s="26"/>
      <c r="NHK62" s="26"/>
      <c r="NHL62" s="26"/>
      <c r="NHM62" s="26"/>
      <c r="NHN62" s="26"/>
      <c r="NHO62" s="26"/>
      <c r="NHP62" s="26"/>
      <c r="NHQ62" s="26"/>
      <c r="NHR62" s="26"/>
      <c r="NHS62" s="26"/>
      <c r="NHT62" s="26"/>
      <c r="NHU62" s="26"/>
      <c r="NHV62" s="26"/>
      <c r="NHW62" s="26"/>
      <c r="NHX62" s="26"/>
      <c r="NHY62" s="26"/>
      <c r="NHZ62" s="26"/>
      <c r="NIA62" s="26"/>
      <c r="NIB62" s="26"/>
      <c r="NIC62" s="26"/>
      <c r="NID62" s="26"/>
      <c r="NIE62" s="26"/>
      <c r="NIF62" s="26"/>
      <c r="NIG62" s="26"/>
      <c r="NIH62" s="26"/>
      <c r="NII62" s="26"/>
      <c r="NIJ62" s="26"/>
      <c r="NIK62" s="26"/>
      <c r="NIL62" s="26"/>
      <c r="NIM62" s="26"/>
      <c r="NIN62" s="26"/>
      <c r="NIO62" s="26"/>
      <c r="NIP62" s="26"/>
      <c r="NIQ62" s="26"/>
      <c r="NIR62" s="26"/>
      <c r="NIS62" s="26"/>
      <c r="NIT62" s="26"/>
      <c r="NIU62" s="26"/>
      <c r="NIV62" s="26"/>
      <c r="NIW62" s="26"/>
      <c r="NIX62" s="26"/>
      <c r="NIY62" s="26"/>
      <c r="NIZ62" s="26"/>
      <c r="NJA62" s="26"/>
      <c r="NJB62" s="26"/>
      <c r="NJC62" s="26"/>
      <c r="NJD62" s="26"/>
      <c r="NJE62" s="26"/>
      <c r="NJF62" s="26"/>
      <c r="NJG62" s="26"/>
      <c r="NJH62" s="26"/>
      <c r="NJI62" s="26"/>
      <c r="NJJ62" s="26"/>
      <c r="NJK62" s="26"/>
      <c r="NJL62" s="26"/>
      <c r="NJM62" s="26"/>
      <c r="NJN62" s="26"/>
      <c r="NJO62" s="26"/>
      <c r="NJP62" s="26"/>
      <c r="NJQ62" s="26"/>
      <c r="NJR62" s="26"/>
      <c r="NJS62" s="26"/>
      <c r="NJT62" s="26"/>
      <c r="NJU62" s="26"/>
      <c r="NJV62" s="26"/>
      <c r="NJW62" s="26"/>
      <c r="NJX62" s="26"/>
      <c r="NJY62" s="26"/>
      <c r="NJZ62" s="26"/>
      <c r="NKA62" s="26"/>
      <c r="NKB62" s="26"/>
      <c r="NKC62" s="26"/>
      <c r="NKD62" s="26"/>
      <c r="NKE62" s="26"/>
      <c r="NKF62" s="26"/>
      <c r="NKG62" s="26"/>
      <c r="NKH62" s="26"/>
      <c r="NKI62" s="26"/>
      <c r="NKJ62" s="26"/>
      <c r="NKK62" s="26"/>
      <c r="NKL62" s="26"/>
      <c r="NKM62" s="26"/>
      <c r="NKN62" s="26"/>
      <c r="NKO62" s="26"/>
      <c r="NKP62" s="26"/>
      <c r="NKQ62" s="26"/>
      <c r="NKR62" s="26"/>
      <c r="NKS62" s="26"/>
      <c r="NKT62" s="26"/>
      <c r="NKU62" s="26"/>
      <c r="NKV62" s="26"/>
      <c r="NKW62" s="26"/>
      <c r="NKX62" s="26"/>
      <c r="NKY62" s="26"/>
      <c r="NKZ62" s="26"/>
      <c r="NLA62" s="26"/>
      <c r="NLB62" s="26"/>
      <c r="NLC62" s="26"/>
      <c r="NLD62" s="26"/>
      <c r="NLE62" s="26"/>
      <c r="NLF62" s="26"/>
      <c r="NLG62" s="26"/>
      <c r="NLH62" s="26"/>
      <c r="NLI62" s="26"/>
      <c r="NLJ62" s="26"/>
      <c r="NLK62" s="26"/>
      <c r="NLL62" s="26"/>
      <c r="NLM62" s="26"/>
      <c r="NLN62" s="26"/>
      <c r="NLO62" s="26"/>
      <c r="NLP62" s="26"/>
      <c r="NLQ62" s="26"/>
      <c r="NLR62" s="26"/>
      <c r="NLS62" s="26"/>
      <c r="NLT62" s="26"/>
      <c r="NLU62" s="26"/>
      <c r="NLV62" s="26"/>
      <c r="NLW62" s="26"/>
      <c r="NLX62" s="26"/>
      <c r="NLY62" s="26"/>
      <c r="NLZ62" s="26"/>
      <c r="NMA62" s="26"/>
      <c r="NMB62" s="26"/>
      <c r="NMC62" s="26"/>
      <c r="NMD62" s="26"/>
      <c r="NME62" s="26"/>
      <c r="NMF62" s="26"/>
      <c r="NMG62" s="26"/>
      <c r="NMH62" s="26"/>
      <c r="NMI62" s="26"/>
      <c r="NMJ62" s="26"/>
      <c r="NMK62" s="26"/>
      <c r="NML62" s="26"/>
      <c r="NMM62" s="26"/>
      <c r="NMN62" s="26"/>
      <c r="NMO62" s="26"/>
      <c r="NMP62" s="26"/>
      <c r="NMQ62" s="26"/>
      <c r="NMR62" s="26"/>
      <c r="NMS62" s="26"/>
      <c r="NMT62" s="26"/>
      <c r="NMU62" s="26"/>
      <c r="NMV62" s="26"/>
      <c r="NMW62" s="26"/>
      <c r="NMX62" s="26"/>
      <c r="NMY62" s="26"/>
      <c r="NMZ62" s="26"/>
      <c r="NNA62" s="26"/>
      <c r="NNB62" s="26"/>
      <c r="NNC62" s="26"/>
      <c r="NND62" s="26"/>
      <c r="NNE62" s="26"/>
      <c r="NNF62" s="26"/>
      <c r="NNG62" s="26"/>
      <c r="NNH62" s="26"/>
      <c r="NNI62" s="26"/>
      <c r="NNJ62" s="26"/>
      <c r="NNK62" s="26"/>
      <c r="NNL62" s="26"/>
      <c r="NNM62" s="26"/>
      <c r="NNN62" s="26"/>
      <c r="NNO62" s="26"/>
      <c r="NNP62" s="26"/>
      <c r="NNQ62" s="26"/>
      <c r="NNR62" s="26"/>
      <c r="NNS62" s="26"/>
      <c r="NNT62" s="26"/>
      <c r="NNU62" s="26"/>
      <c r="NNV62" s="26"/>
      <c r="NNW62" s="26"/>
      <c r="NNX62" s="26"/>
      <c r="NNY62" s="26"/>
      <c r="NNZ62" s="26"/>
      <c r="NOA62" s="26"/>
      <c r="NOB62" s="26"/>
      <c r="NOC62" s="26"/>
      <c r="NOD62" s="26"/>
      <c r="NOE62" s="26"/>
      <c r="NOF62" s="26"/>
      <c r="NOG62" s="26"/>
      <c r="NOH62" s="26"/>
      <c r="NOI62" s="26"/>
      <c r="NOJ62" s="26"/>
      <c r="NOK62" s="26"/>
      <c r="NOL62" s="26"/>
      <c r="NOM62" s="26"/>
      <c r="NON62" s="26"/>
      <c r="NOO62" s="26"/>
      <c r="NOP62" s="26"/>
      <c r="NOQ62" s="26"/>
      <c r="NOR62" s="26"/>
      <c r="NOS62" s="26"/>
      <c r="NOT62" s="26"/>
      <c r="NOU62" s="26"/>
      <c r="NOV62" s="26"/>
      <c r="NOW62" s="26"/>
      <c r="NOX62" s="26"/>
      <c r="NOY62" s="26"/>
      <c r="NOZ62" s="26"/>
      <c r="NPA62" s="26"/>
      <c r="NPB62" s="26"/>
      <c r="NPC62" s="26"/>
      <c r="NPD62" s="26"/>
      <c r="NPE62" s="26"/>
      <c r="NPF62" s="26"/>
      <c r="NPG62" s="26"/>
      <c r="NPH62" s="26"/>
      <c r="NPI62" s="26"/>
      <c r="NPJ62" s="26"/>
      <c r="NPK62" s="26"/>
      <c r="NPL62" s="26"/>
      <c r="NPM62" s="26"/>
      <c r="NPN62" s="26"/>
      <c r="NPO62" s="26"/>
      <c r="NPP62" s="26"/>
      <c r="NPQ62" s="26"/>
      <c r="NPR62" s="26"/>
      <c r="NPS62" s="26"/>
      <c r="NPT62" s="26"/>
      <c r="NPU62" s="26"/>
      <c r="NPV62" s="26"/>
      <c r="NPW62" s="26"/>
      <c r="NPX62" s="26"/>
      <c r="NPY62" s="26"/>
      <c r="NPZ62" s="26"/>
      <c r="NQA62" s="26"/>
      <c r="NQB62" s="26"/>
      <c r="NQC62" s="26"/>
      <c r="NQD62" s="26"/>
      <c r="NQE62" s="26"/>
      <c r="NQF62" s="26"/>
      <c r="NQG62" s="26"/>
      <c r="NQH62" s="26"/>
      <c r="NQI62" s="26"/>
      <c r="NQJ62" s="26"/>
      <c r="NQK62" s="26"/>
      <c r="NQL62" s="26"/>
      <c r="NQM62" s="26"/>
      <c r="NQN62" s="26"/>
      <c r="NQO62" s="26"/>
      <c r="NQP62" s="26"/>
      <c r="NQQ62" s="26"/>
      <c r="NQR62" s="26"/>
      <c r="NQS62" s="26"/>
      <c r="NQT62" s="26"/>
      <c r="NQU62" s="26"/>
      <c r="NQV62" s="26"/>
      <c r="NQW62" s="26"/>
      <c r="NQX62" s="26"/>
      <c r="NQY62" s="26"/>
      <c r="NQZ62" s="26"/>
      <c r="NRA62" s="26"/>
      <c r="NRB62" s="26"/>
      <c r="NRC62" s="26"/>
      <c r="NRD62" s="26"/>
      <c r="NRE62" s="26"/>
      <c r="NRF62" s="26"/>
      <c r="NRG62" s="26"/>
      <c r="NRH62" s="26"/>
      <c r="NRI62" s="26"/>
      <c r="NRJ62" s="26"/>
      <c r="NRK62" s="26"/>
      <c r="NRL62" s="26"/>
      <c r="NRM62" s="26"/>
      <c r="NRN62" s="26"/>
      <c r="NRO62" s="26"/>
      <c r="NRP62" s="26"/>
      <c r="NRQ62" s="26"/>
      <c r="NRR62" s="26"/>
      <c r="NRS62" s="26"/>
      <c r="NRT62" s="26"/>
      <c r="NRU62" s="26"/>
      <c r="NRV62" s="26"/>
      <c r="NRW62" s="26"/>
      <c r="NRX62" s="26"/>
      <c r="NRY62" s="26"/>
      <c r="NRZ62" s="26"/>
      <c r="NSA62" s="26"/>
      <c r="NSB62" s="26"/>
      <c r="NSC62" s="26"/>
      <c r="NSD62" s="26"/>
      <c r="NSE62" s="26"/>
      <c r="NSF62" s="26"/>
      <c r="NSG62" s="26"/>
      <c r="NSH62" s="26"/>
      <c r="NSI62" s="26"/>
      <c r="NSJ62" s="26"/>
      <c r="NSK62" s="26"/>
      <c r="NSL62" s="26"/>
      <c r="NSM62" s="26"/>
      <c r="NSN62" s="26"/>
      <c r="NSO62" s="26"/>
      <c r="NSP62" s="26"/>
      <c r="NSQ62" s="26"/>
      <c r="NSR62" s="26"/>
      <c r="NSS62" s="26"/>
      <c r="NST62" s="26"/>
      <c r="NSU62" s="26"/>
      <c r="NSV62" s="26"/>
      <c r="NSW62" s="26"/>
      <c r="NSX62" s="26"/>
      <c r="NSY62" s="26"/>
      <c r="NSZ62" s="26"/>
      <c r="NTA62" s="26"/>
      <c r="NTB62" s="26"/>
      <c r="NTC62" s="26"/>
      <c r="NTD62" s="26"/>
      <c r="NTE62" s="26"/>
      <c r="NTF62" s="26"/>
      <c r="NTG62" s="26"/>
      <c r="NTH62" s="26"/>
      <c r="NTI62" s="26"/>
      <c r="NTJ62" s="26"/>
      <c r="NTK62" s="26"/>
      <c r="NTL62" s="26"/>
      <c r="NTM62" s="26"/>
      <c r="NTN62" s="26"/>
      <c r="NTO62" s="26"/>
      <c r="NTP62" s="26"/>
      <c r="NTQ62" s="26"/>
      <c r="NTR62" s="26"/>
      <c r="NTS62" s="26"/>
      <c r="NTT62" s="26"/>
      <c r="NTU62" s="26"/>
      <c r="NTV62" s="26"/>
      <c r="NTW62" s="26"/>
      <c r="NTX62" s="26"/>
      <c r="NTY62" s="26"/>
      <c r="NTZ62" s="26"/>
      <c r="NUA62" s="26"/>
      <c r="NUB62" s="26"/>
      <c r="NUC62" s="26"/>
      <c r="NUD62" s="26"/>
      <c r="NUE62" s="26"/>
      <c r="NUF62" s="26"/>
      <c r="NUG62" s="26"/>
      <c r="NUH62" s="26"/>
      <c r="NUI62" s="26"/>
      <c r="NUJ62" s="26"/>
      <c r="NUK62" s="26"/>
      <c r="NUL62" s="26"/>
      <c r="NUM62" s="26"/>
      <c r="NUN62" s="26"/>
      <c r="NUO62" s="26"/>
      <c r="NUP62" s="26"/>
      <c r="NUQ62" s="26"/>
      <c r="NUR62" s="26"/>
      <c r="NUS62" s="26"/>
      <c r="NUT62" s="26"/>
      <c r="NUU62" s="26"/>
      <c r="NUV62" s="26"/>
      <c r="NUW62" s="26"/>
      <c r="NUX62" s="26"/>
      <c r="NUY62" s="26"/>
      <c r="NUZ62" s="26"/>
      <c r="NVA62" s="26"/>
      <c r="NVB62" s="26"/>
      <c r="NVC62" s="26"/>
      <c r="NVD62" s="26"/>
      <c r="NVE62" s="26"/>
      <c r="NVF62" s="26"/>
      <c r="NVG62" s="26"/>
      <c r="NVH62" s="26"/>
      <c r="NVI62" s="26"/>
      <c r="NVJ62" s="26"/>
      <c r="NVK62" s="26"/>
      <c r="NVL62" s="26"/>
      <c r="NVM62" s="26"/>
      <c r="NVN62" s="26"/>
      <c r="NVO62" s="26"/>
      <c r="NVP62" s="26"/>
      <c r="NVQ62" s="26"/>
      <c r="NVR62" s="26"/>
      <c r="NVS62" s="26"/>
      <c r="NVT62" s="26"/>
      <c r="NVU62" s="26"/>
      <c r="NVV62" s="26"/>
      <c r="NVW62" s="26"/>
      <c r="NVX62" s="26"/>
      <c r="NVY62" s="26"/>
      <c r="NVZ62" s="26"/>
      <c r="NWA62" s="26"/>
      <c r="NWB62" s="26"/>
      <c r="NWC62" s="26"/>
      <c r="NWD62" s="26"/>
      <c r="NWE62" s="26"/>
      <c r="NWF62" s="26"/>
      <c r="NWG62" s="26"/>
      <c r="NWH62" s="26"/>
      <c r="NWI62" s="26"/>
      <c r="NWJ62" s="26"/>
      <c r="NWK62" s="26"/>
      <c r="NWL62" s="26"/>
      <c r="NWM62" s="26"/>
      <c r="NWN62" s="26"/>
      <c r="NWO62" s="26"/>
      <c r="NWP62" s="26"/>
      <c r="NWQ62" s="26"/>
      <c r="NWR62" s="26"/>
      <c r="NWS62" s="26"/>
      <c r="NWT62" s="26"/>
      <c r="NWU62" s="26"/>
      <c r="NWV62" s="26"/>
      <c r="NWW62" s="26"/>
      <c r="NWX62" s="26"/>
      <c r="NWY62" s="26"/>
      <c r="NWZ62" s="26"/>
      <c r="NXA62" s="26"/>
      <c r="NXB62" s="26"/>
      <c r="NXC62" s="26"/>
      <c r="NXD62" s="26"/>
      <c r="NXE62" s="26"/>
      <c r="NXF62" s="26"/>
      <c r="NXG62" s="26"/>
      <c r="NXH62" s="26"/>
      <c r="NXI62" s="26"/>
      <c r="NXJ62" s="26"/>
      <c r="NXK62" s="26"/>
      <c r="NXL62" s="26"/>
      <c r="NXM62" s="26"/>
      <c r="NXN62" s="26"/>
      <c r="NXO62" s="26"/>
      <c r="NXP62" s="26"/>
      <c r="NXQ62" s="26"/>
      <c r="NXR62" s="26"/>
      <c r="NXS62" s="26"/>
      <c r="NXT62" s="26"/>
      <c r="NXU62" s="26"/>
      <c r="NXV62" s="26"/>
      <c r="NXW62" s="26"/>
      <c r="NXX62" s="26"/>
      <c r="NXY62" s="26"/>
      <c r="NXZ62" s="26"/>
      <c r="NYA62" s="26"/>
      <c r="NYB62" s="26"/>
      <c r="NYC62" s="26"/>
      <c r="NYD62" s="26"/>
      <c r="NYE62" s="26"/>
      <c r="NYF62" s="26"/>
      <c r="NYG62" s="26"/>
      <c r="NYH62" s="26"/>
      <c r="NYI62" s="26"/>
      <c r="NYJ62" s="26"/>
      <c r="NYK62" s="26"/>
      <c r="NYL62" s="26"/>
      <c r="NYM62" s="26"/>
      <c r="NYN62" s="26"/>
      <c r="NYO62" s="26"/>
      <c r="NYP62" s="26"/>
      <c r="NYQ62" s="26"/>
      <c r="NYR62" s="26"/>
      <c r="NYS62" s="26"/>
      <c r="NYT62" s="26"/>
      <c r="NYU62" s="26"/>
      <c r="NYV62" s="26"/>
      <c r="NYW62" s="26"/>
      <c r="NYX62" s="26"/>
      <c r="NYY62" s="26"/>
      <c r="NYZ62" s="26"/>
      <c r="NZA62" s="26"/>
      <c r="NZB62" s="26"/>
      <c r="NZC62" s="26"/>
      <c r="NZD62" s="26"/>
      <c r="NZE62" s="26"/>
      <c r="NZF62" s="26"/>
      <c r="NZG62" s="26"/>
      <c r="NZH62" s="26"/>
      <c r="NZI62" s="26"/>
      <c r="NZJ62" s="26"/>
      <c r="NZK62" s="26"/>
      <c r="NZL62" s="26"/>
      <c r="NZM62" s="26"/>
      <c r="NZN62" s="26"/>
      <c r="NZO62" s="26"/>
      <c r="NZP62" s="26"/>
      <c r="NZQ62" s="26"/>
      <c r="NZR62" s="26"/>
      <c r="NZS62" s="26"/>
      <c r="NZT62" s="26"/>
      <c r="NZU62" s="26"/>
      <c r="NZV62" s="26"/>
      <c r="NZW62" s="26"/>
      <c r="NZX62" s="26"/>
      <c r="NZY62" s="26"/>
      <c r="NZZ62" s="26"/>
      <c r="OAA62" s="26"/>
      <c r="OAB62" s="26"/>
      <c r="OAC62" s="26"/>
      <c r="OAD62" s="26"/>
      <c r="OAE62" s="26"/>
      <c r="OAF62" s="26"/>
      <c r="OAG62" s="26"/>
      <c r="OAH62" s="26"/>
      <c r="OAI62" s="26"/>
      <c r="OAJ62" s="26"/>
      <c r="OAK62" s="26"/>
      <c r="OAL62" s="26"/>
      <c r="OAM62" s="26"/>
      <c r="OAN62" s="26"/>
      <c r="OAO62" s="26"/>
      <c r="OAP62" s="26"/>
      <c r="OAQ62" s="26"/>
      <c r="OAR62" s="26"/>
      <c r="OAS62" s="26"/>
      <c r="OAT62" s="26"/>
      <c r="OAU62" s="26"/>
      <c r="OAV62" s="26"/>
      <c r="OAW62" s="26"/>
      <c r="OAX62" s="26"/>
      <c r="OAY62" s="26"/>
      <c r="OAZ62" s="26"/>
      <c r="OBA62" s="26"/>
      <c r="OBB62" s="26"/>
      <c r="OBC62" s="26"/>
      <c r="OBD62" s="26"/>
      <c r="OBE62" s="26"/>
      <c r="OBF62" s="26"/>
      <c r="OBG62" s="26"/>
      <c r="OBH62" s="26"/>
      <c r="OBI62" s="26"/>
      <c r="OBJ62" s="26"/>
      <c r="OBK62" s="26"/>
      <c r="OBL62" s="26"/>
      <c r="OBM62" s="26"/>
      <c r="OBN62" s="26"/>
      <c r="OBO62" s="26"/>
      <c r="OBP62" s="26"/>
      <c r="OBQ62" s="26"/>
      <c r="OBR62" s="26"/>
      <c r="OBS62" s="26"/>
      <c r="OBT62" s="26"/>
      <c r="OBU62" s="26"/>
      <c r="OBV62" s="26"/>
      <c r="OBW62" s="26"/>
      <c r="OBX62" s="26"/>
      <c r="OBY62" s="26"/>
      <c r="OBZ62" s="26"/>
      <c r="OCA62" s="26"/>
      <c r="OCB62" s="26"/>
      <c r="OCC62" s="26"/>
      <c r="OCD62" s="26"/>
      <c r="OCE62" s="26"/>
      <c r="OCF62" s="26"/>
      <c r="OCG62" s="26"/>
      <c r="OCH62" s="26"/>
      <c r="OCI62" s="26"/>
      <c r="OCJ62" s="26"/>
      <c r="OCK62" s="26"/>
      <c r="OCL62" s="26"/>
      <c r="OCM62" s="26"/>
      <c r="OCN62" s="26"/>
      <c r="OCO62" s="26"/>
      <c r="OCP62" s="26"/>
      <c r="OCQ62" s="26"/>
      <c r="OCR62" s="26"/>
      <c r="OCS62" s="26"/>
      <c r="OCT62" s="26"/>
      <c r="OCU62" s="26"/>
      <c r="OCV62" s="26"/>
      <c r="OCW62" s="26"/>
      <c r="OCX62" s="26"/>
      <c r="OCY62" s="26"/>
      <c r="OCZ62" s="26"/>
      <c r="ODA62" s="26"/>
      <c r="ODB62" s="26"/>
      <c r="ODC62" s="26"/>
      <c r="ODD62" s="26"/>
      <c r="ODE62" s="26"/>
      <c r="ODF62" s="26"/>
      <c r="ODG62" s="26"/>
      <c r="ODH62" s="26"/>
      <c r="ODI62" s="26"/>
      <c r="ODJ62" s="26"/>
      <c r="ODK62" s="26"/>
      <c r="ODL62" s="26"/>
      <c r="ODM62" s="26"/>
      <c r="ODN62" s="26"/>
      <c r="ODO62" s="26"/>
      <c r="ODP62" s="26"/>
      <c r="ODQ62" s="26"/>
      <c r="ODR62" s="26"/>
      <c r="ODS62" s="26"/>
      <c r="ODT62" s="26"/>
      <c r="ODU62" s="26"/>
      <c r="ODV62" s="26"/>
      <c r="ODW62" s="26"/>
      <c r="ODX62" s="26"/>
      <c r="ODY62" s="26"/>
      <c r="ODZ62" s="26"/>
      <c r="OEA62" s="26"/>
      <c r="OEB62" s="26"/>
      <c r="OEC62" s="26"/>
      <c r="OED62" s="26"/>
      <c r="OEE62" s="26"/>
      <c r="OEF62" s="26"/>
      <c r="OEG62" s="26"/>
      <c r="OEH62" s="26"/>
      <c r="OEI62" s="26"/>
      <c r="OEJ62" s="26"/>
      <c r="OEK62" s="26"/>
      <c r="OEL62" s="26"/>
      <c r="OEM62" s="26"/>
      <c r="OEN62" s="26"/>
      <c r="OEO62" s="26"/>
      <c r="OEP62" s="26"/>
      <c r="OEQ62" s="26"/>
      <c r="OER62" s="26"/>
      <c r="OES62" s="26"/>
      <c r="OET62" s="26"/>
      <c r="OEU62" s="26"/>
      <c r="OEV62" s="26"/>
      <c r="OEW62" s="26"/>
      <c r="OEX62" s="26"/>
      <c r="OEY62" s="26"/>
      <c r="OEZ62" s="26"/>
      <c r="OFA62" s="26"/>
      <c r="OFB62" s="26"/>
      <c r="OFC62" s="26"/>
      <c r="OFD62" s="26"/>
      <c r="OFE62" s="26"/>
      <c r="OFF62" s="26"/>
      <c r="OFG62" s="26"/>
      <c r="OFH62" s="26"/>
      <c r="OFI62" s="26"/>
      <c r="OFJ62" s="26"/>
      <c r="OFK62" s="26"/>
      <c r="OFL62" s="26"/>
      <c r="OFM62" s="26"/>
      <c r="OFN62" s="26"/>
      <c r="OFO62" s="26"/>
      <c r="OFP62" s="26"/>
      <c r="OFQ62" s="26"/>
      <c r="OFR62" s="26"/>
      <c r="OFS62" s="26"/>
      <c r="OFT62" s="26"/>
      <c r="OFU62" s="26"/>
      <c r="OFV62" s="26"/>
      <c r="OFW62" s="26"/>
      <c r="OFX62" s="26"/>
      <c r="OFY62" s="26"/>
      <c r="OFZ62" s="26"/>
      <c r="OGA62" s="26"/>
      <c r="OGB62" s="26"/>
      <c r="OGC62" s="26"/>
      <c r="OGD62" s="26"/>
      <c r="OGE62" s="26"/>
      <c r="OGF62" s="26"/>
      <c r="OGG62" s="26"/>
      <c r="OGH62" s="26"/>
      <c r="OGI62" s="26"/>
      <c r="OGJ62" s="26"/>
      <c r="OGK62" s="26"/>
      <c r="OGL62" s="26"/>
      <c r="OGM62" s="26"/>
      <c r="OGN62" s="26"/>
      <c r="OGO62" s="26"/>
      <c r="OGP62" s="26"/>
      <c r="OGQ62" s="26"/>
      <c r="OGR62" s="26"/>
      <c r="OGS62" s="26"/>
      <c r="OGT62" s="26"/>
      <c r="OGU62" s="26"/>
      <c r="OGV62" s="26"/>
      <c r="OGW62" s="26"/>
      <c r="OGX62" s="26"/>
      <c r="OGY62" s="26"/>
      <c r="OGZ62" s="26"/>
      <c r="OHA62" s="26"/>
      <c r="OHB62" s="26"/>
      <c r="OHC62" s="26"/>
      <c r="OHD62" s="26"/>
      <c r="OHE62" s="26"/>
      <c r="OHF62" s="26"/>
      <c r="OHG62" s="26"/>
      <c r="OHH62" s="26"/>
      <c r="OHI62" s="26"/>
      <c r="OHJ62" s="26"/>
      <c r="OHK62" s="26"/>
      <c r="OHL62" s="26"/>
      <c r="OHM62" s="26"/>
      <c r="OHN62" s="26"/>
      <c r="OHO62" s="26"/>
      <c r="OHP62" s="26"/>
      <c r="OHQ62" s="26"/>
      <c r="OHR62" s="26"/>
      <c r="OHS62" s="26"/>
      <c r="OHT62" s="26"/>
      <c r="OHU62" s="26"/>
      <c r="OHV62" s="26"/>
      <c r="OHW62" s="26"/>
      <c r="OHX62" s="26"/>
      <c r="OHY62" s="26"/>
      <c r="OHZ62" s="26"/>
      <c r="OIA62" s="26"/>
      <c r="OIB62" s="26"/>
      <c r="OIC62" s="26"/>
      <c r="OID62" s="26"/>
      <c r="OIE62" s="26"/>
      <c r="OIF62" s="26"/>
      <c r="OIG62" s="26"/>
      <c r="OIH62" s="26"/>
      <c r="OII62" s="26"/>
      <c r="OIJ62" s="26"/>
      <c r="OIK62" s="26"/>
      <c r="OIL62" s="26"/>
      <c r="OIM62" s="26"/>
      <c r="OIN62" s="26"/>
      <c r="OIO62" s="26"/>
      <c r="OIP62" s="26"/>
      <c r="OIQ62" s="26"/>
      <c r="OIR62" s="26"/>
      <c r="OIS62" s="26"/>
      <c r="OIT62" s="26"/>
      <c r="OIU62" s="26"/>
      <c r="OIV62" s="26"/>
      <c r="OIW62" s="26"/>
      <c r="OIX62" s="26"/>
      <c r="OIY62" s="26"/>
      <c r="OIZ62" s="26"/>
      <c r="OJA62" s="26"/>
      <c r="OJB62" s="26"/>
      <c r="OJC62" s="26"/>
      <c r="OJD62" s="26"/>
      <c r="OJE62" s="26"/>
      <c r="OJF62" s="26"/>
      <c r="OJG62" s="26"/>
      <c r="OJH62" s="26"/>
      <c r="OJI62" s="26"/>
      <c r="OJJ62" s="26"/>
      <c r="OJK62" s="26"/>
      <c r="OJL62" s="26"/>
      <c r="OJM62" s="26"/>
      <c r="OJN62" s="26"/>
      <c r="OJO62" s="26"/>
      <c r="OJP62" s="26"/>
      <c r="OJQ62" s="26"/>
      <c r="OJR62" s="26"/>
      <c r="OJS62" s="26"/>
      <c r="OJT62" s="26"/>
      <c r="OJU62" s="26"/>
      <c r="OJV62" s="26"/>
      <c r="OJW62" s="26"/>
      <c r="OJX62" s="26"/>
      <c r="OJY62" s="26"/>
      <c r="OJZ62" s="26"/>
      <c r="OKA62" s="26"/>
      <c r="OKB62" s="26"/>
      <c r="OKC62" s="26"/>
      <c r="OKD62" s="26"/>
      <c r="OKE62" s="26"/>
      <c r="OKF62" s="26"/>
      <c r="OKG62" s="26"/>
      <c r="OKH62" s="26"/>
      <c r="OKI62" s="26"/>
      <c r="OKJ62" s="26"/>
      <c r="OKK62" s="26"/>
      <c r="OKL62" s="26"/>
      <c r="OKM62" s="26"/>
      <c r="OKN62" s="26"/>
      <c r="OKO62" s="26"/>
      <c r="OKP62" s="26"/>
      <c r="OKQ62" s="26"/>
      <c r="OKR62" s="26"/>
      <c r="OKS62" s="26"/>
      <c r="OKT62" s="26"/>
      <c r="OKU62" s="26"/>
      <c r="OKV62" s="26"/>
      <c r="OKW62" s="26"/>
      <c r="OKX62" s="26"/>
      <c r="OKY62" s="26"/>
      <c r="OKZ62" s="26"/>
      <c r="OLA62" s="26"/>
      <c r="OLB62" s="26"/>
      <c r="OLC62" s="26"/>
      <c r="OLD62" s="26"/>
      <c r="OLE62" s="26"/>
      <c r="OLF62" s="26"/>
      <c r="OLG62" s="26"/>
      <c r="OLH62" s="26"/>
      <c r="OLI62" s="26"/>
      <c r="OLJ62" s="26"/>
      <c r="OLK62" s="26"/>
      <c r="OLL62" s="26"/>
      <c r="OLM62" s="26"/>
      <c r="OLN62" s="26"/>
      <c r="OLO62" s="26"/>
      <c r="OLP62" s="26"/>
      <c r="OLQ62" s="26"/>
      <c r="OLR62" s="26"/>
      <c r="OLS62" s="26"/>
      <c r="OLT62" s="26"/>
      <c r="OLU62" s="26"/>
      <c r="OLV62" s="26"/>
      <c r="OLW62" s="26"/>
      <c r="OLX62" s="26"/>
      <c r="OLY62" s="26"/>
      <c r="OLZ62" s="26"/>
      <c r="OMA62" s="26"/>
      <c r="OMB62" s="26"/>
      <c r="OMC62" s="26"/>
      <c r="OMD62" s="26"/>
      <c r="OME62" s="26"/>
      <c r="OMF62" s="26"/>
      <c r="OMG62" s="26"/>
      <c r="OMH62" s="26"/>
      <c r="OMI62" s="26"/>
      <c r="OMJ62" s="26"/>
      <c r="OMK62" s="26"/>
      <c r="OML62" s="26"/>
      <c r="OMM62" s="26"/>
      <c r="OMN62" s="26"/>
      <c r="OMO62" s="26"/>
      <c r="OMP62" s="26"/>
      <c r="OMQ62" s="26"/>
      <c r="OMR62" s="26"/>
      <c r="OMS62" s="26"/>
      <c r="OMT62" s="26"/>
      <c r="OMU62" s="26"/>
      <c r="OMV62" s="26"/>
      <c r="OMW62" s="26"/>
      <c r="OMX62" s="26"/>
      <c r="OMY62" s="26"/>
      <c r="OMZ62" s="26"/>
      <c r="ONA62" s="26"/>
      <c r="ONB62" s="26"/>
      <c r="ONC62" s="26"/>
      <c r="OND62" s="26"/>
      <c r="ONE62" s="26"/>
      <c r="ONF62" s="26"/>
      <c r="ONG62" s="26"/>
      <c r="ONH62" s="26"/>
      <c r="ONI62" s="26"/>
      <c r="ONJ62" s="26"/>
      <c r="ONK62" s="26"/>
      <c r="ONL62" s="26"/>
      <c r="ONM62" s="26"/>
      <c r="ONN62" s="26"/>
      <c r="ONO62" s="26"/>
      <c r="ONP62" s="26"/>
      <c r="ONQ62" s="26"/>
      <c r="ONR62" s="26"/>
      <c r="ONS62" s="26"/>
      <c r="ONT62" s="26"/>
      <c r="ONU62" s="26"/>
      <c r="ONV62" s="26"/>
      <c r="ONW62" s="26"/>
      <c r="ONX62" s="26"/>
      <c r="ONY62" s="26"/>
      <c r="ONZ62" s="26"/>
      <c r="OOA62" s="26"/>
      <c r="OOB62" s="26"/>
      <c r="OOC62" s="26"/>
      <c r="OOD62" s="26"/>
      <c r="OOE62" s="26"/>
      <c r="OOF62" s="26"/>
      <c r="OOG62" s="26"/>
      <c r="OOH62" s="26"/>
      <c r="OOI62" s="26"/>
      <c r="OOJ62" s="26"/>
      <c r="OOK62" s="26"/>
      <c r="OOL62" s="26"/>
      <c r="OOM62" s="26"/>
      <c r="OON62" s="26"/>
      <c r="OOO62" s="26"/>
      <c r="OOP62" s="26"/>
      <c r="OOQ62" s="26"/>
      <c r="OOR62" s="26"/>
      <c r="OOS62" s="26"/>
      <c r="OOT62" s="26"/>
      <c r="OOU62" s="26"/>
      <c r="OOV62" s="26"/>
      <c r="OOW62" s="26"/>
      <c r="OOX62" s="26"/>
      <c r="OOY62" s="26"/>
      <c r="OOZ62" s="26"/>
      <c r="OPA62" s="26"/>
      <c r="OPB62" s="26"/>
      <c r="OPC62" s="26"/>
      <c r="OPD62" s="26"/>
      <c r="OPE62" s="26"/>
      <c r="OPF62" s="26"/>
      <c r="OPG62" s="26"/>
      <c r="OPH62" s="26"/>
      <c r="OPI62" s="26"/>
      <c r="OPJ62" s="26"/>
      <c r="OPK62" s="26"/>
      <c r="OPL62" s="26"/>
      <c r="OPM62" s="26"/>
      <c r="OPN62" s="26"/>
      <c r="OPO62" s="26"/>
      <c r="OPP62" s="26"/>
      <c r="OPQ62" s="26"/>
      <c r="OPR62" s="26"/>
      <c r="OPS62" s="26"/>
      <c r="OPT62" s="26"/>
      <c r="OPU62" s="26"/>
      <c r="OPV62" s="26"/>
      <c r="OPW62" s="26"/>
      <c r="OPX62" s="26"/>
      <c r="OPY62" s="26"/>
      <c r="OPZ62" s="26"/>
      <c r="OQA62" s="26"/>
      <c r="OQB62" s="26"/>
      <c r="OQC62" s="26"/>
      <c r="OQD62" s="26"/>
      <c r="OQE62" s="26"/>
      <c r="OQF62" s="26"/>
      <c r="OQG62" s="26"/>
      <c r="OQH62" s="26"/>
      <c r="OQI62" s="26"/>
      <c r="OQJ62" s="26"/>
      <c r="OQK62" s="26"/>
      <c r="OQL62" s="26"/>
      <c r="OQM62" s="26"/>
      <c r="OQN62" s="26"/>
      <c r="OQO62" s="26"/>
      <c r="OQP62" s="26"/>
      <c r="OQQ62" s="26"/>
      <c r="OQR62" s="26"/>
      <c r="OQS62" s="26"/>
      <c r="OQT62" s="26"/>
      <c r="OQU62" s="26"/>
      <c r="OQV62" s="26"/>
      <c r="OQW62" s="26"/>
      <c r="OQX62" s="26"/>
      <c r="OQY62" s="26"/>
      <c r="OQZ62" s="26"/>
      <c r="ORA62" s="26"/>
      <c r="ORB62" s="26"/>
      <c r="ORC62" s="26"/>
      <c r="ORD62" s="26"/>
      <c r="ORE62" s="26"/>
      <c r="ORF62" s="26"/>
      <c r="ORG62" s="26"/>
      <c r="ORH62" s="26"/>
      <c r="ORI62" s="26"/>
      <c r="ORJ62" s="26"/>
      <c r="ORK62" s="26"/>
      <c r="ORL62" s="26"/>
      <c r="ORM62" s="26"/>
      <c r="ORN62" s="26"/>
      <c r="ORO62" s="26"/>
      <c r="ORP62" s="26"/>
      <c r="ORQ62" s="26"/>
      <c r="ORR62" s="26"/>
      <c r="ORS62" s="26"/>
      <c r="ORT62" s="26"/>
      <c r="ORU62" s="26"/>
      <c r="ORV62" s="26"/>
      <c r="ORW62" s="26"/>
      <c r="ORX62" s="26"/>
      <c r="ORY62" s="26"/>
      <c r="ORZ62" s="26"/>
      <c r="OSA62" s="26"/>
      <c r="OSB62" s="26"/>
      <c r="OSC62" s="26"/>
      <c r="OSD62" s="26"/>
      <c r="OSE62" s="26"/>
      <c r="OSF62" s="26"/>
      <c r="OSG62" s="26"/>
      <c r="OSH62" s="26"/>
      <c r="OSI62" s="26"/>
      <c r="OSJ62" s="26"/>
      <c r="OSK62" s="26"/>
      <c r="OSL62" s="26"/>
      <c r="OSM62" s="26"/>
      <c r="OSN62" s="26"/>
      <c r="OSO62" s="26"/>
      <c r="OSP62" s="26"/>
      <c r="OSQ62" s="26"/>
      <c r="OSR62" s="26"/>
      <c r="OSS62" s="26"/>
      <c r="OST62" s="26"/>
      <c r="OSU62" s="26"/>
      <c r="OSV62" s="26"/>
      <c r="OSW62" s="26"/>
      <c r="OSX62" s="26"/>
      <c r="OSY62" s="26"/>
      <c r="OSZ62" s="26"/>
      <c r="OTA62" s="26"/>
      <c r="OTB62" s="26"/>
      <c r="OTC62" s="26"/>
      <c r="OTD62" s="26"/>
      <c r="OTE62" s="26"/>
      <c r="OTF62" s="26"/>
      <c r="OTG62" s="26"/>
      <c r="OTH62" s="26"/>
      <c r="OTI62" s="26"/>
      <c r="OTJ62" s="26"/>
      <c r="OTK62" s="26"/>
      <c r="OTL62" s="26"/>
      <c r="OTM62" s="26"/>
      <c r="OTN62" s="26"/>
      <c r="OTO62" s="26"/>
      <c r="OTP62" s="26"/>
      <c r="OTQ62" s="26"/>
      <c r="OTR62" s="26"/>
      <c r="OTS62" s="26"/>
      <c r="OTT62" s="26"/>
      <c r="OTU62" s="26"/>
      <c r="OTV62" s="26"/>
      <c r="OTW62" s="26"/>
      <c r="OTX62" s="26"/>
      <c r="OTY62" s="26"/>
      <c r="OTZ62" s="26"/>
      <c r="OUA62" s="26"/>
      <c r="OUB62" s="26"/>
      <c r="OUC62" s="26"/>
      <c r="OUD62" s="26"/>
      <c r="OUE62" s="26"/>
      <c r="OUF62" s="26"/>
      <c r="OUG62" s="26"/>
      <c r="OUH62" s="26"/>
      <c r="OUI62" s="26"/>
      <c r="OUJ62" s="26"/>
      <c r="OUK62" s="26"/>
      <c r="OUL62" s="26"/>
      <c r="OUM62" s="26"/>
      <c r="OUN62" s="26"/>
      <c r="OUO62" s="26"/>
      <c r="OUP62" s="26"/>
      <c r="OUQ62" s="26"/>
      <c r="OUR62" s="26"/>
      <c r="OUS62" s="26"/>
      <c r="OUT62" s="26"/>
      <c r="OUU62" s="26"/>
      <c r="OUV62" s="26"/>
      <c r="OUW62" s="26"/>
      <c r="OUX62" s="26"/>
      <c r="OUY62" s="26"/>
      <c r="OUZ62" s="26"/>
      <c r="OVA62" s="26"/>
      <c r="OVB62" s="26"/>
      <c r="OVC62" s="26"/>
      <c r="OVD62" s="26"/>
      <c r="OVE62" s="26"/>
      <c r="OVF62" s="26"/>
      <c r="OVG62" s="26"/>
      <c r="OVH62" s="26"/>
      <c r="OVI62" s="26"/>
      <c r="OVJ62" s="26"/>
      <c r="OVK62" s="26"/>
      <c r="OVL62" s="26"/>
      <c r="OVM62" s="26"/>
      <c r="OVN62" s="26"/>
      <c r="OVO62" s="26"/>
      <c r="OVP62" s="26"/>
      <c r="OVQ62" s="26"/>
      <c r="OVR62" s="26"/>
      <c r="OVS62" s="26"/>
      <c r="OVT62" s="26"/>
      <c r="OVU62" s="26"/>
      <c r="OVV62" s="26"/>
      <c r="OVW62" s="26"/>
      <c r="OVX62" s="26"/>
      <c r="OVY62" s="26"/>
      <c r="OVZ62" s="26"/>
      <c r="OWA62" s="26"/>
      <c r="OWB62" s="26"/>
      <c r="OWC62" s="26"/>
      <c r="OWD62" s="26"/>
      <c r="OWE62" s="26"/>
      <c r="OWF62" s="26"/>
      <c r="OWG62" s="26"/>
      <c r="OWH62" s="26"/>
      <c r="OWI62" s="26"/>
      <c r="OWJ62" s="26"/>
      <c r="OWK62" s="26"/>
      <c r="OWL62" s="26"/>
      <c r="OWM62" s="26"/>
      <c r="OWN62" s="26"/>
      <c r="OWO62" s="26"/>
      <c r="OWP62" s="26"/>
      <c r="OWQ62" s="26"/>
      <c r="OWR62" s="26"/>
      <c r="OWS62" s="26"/>
      <c r="OWT62" s="26"/>
      <c r="OWU62" s="26"/>
      <c r="OWV62" s="26"/>
      <c r="OWW62" s="26"/>
      <c r="OWX62" s="26"/>
      <c r="OWY62" s="26"/>
      <c r="OWZ62" s="26"/>
      <c r="OXA62" s="26"/>
      <c r="OXB62" s="26"/>
      <c r="OXC62" s="26"/>
      <c r="OXD62" s="26"/>
      <c r="OXE62" s="26"/>
      <c r="OXF62" s="26"/>
      <c r="OXG62" s="26"/>
      <c r="OXH62" s="26"/>
      <c r="OXI62" s="26"/>
      <c r="OXJ62" s="26"/>
      <c r="OXK62" s="26"/>
      <c r="OXL62" s="26"/>
      <c r="OXM62" s="26"/>
      <c r="OXN62" s="26"/>
      <c r="OXO62" s="26"/>
      <c r="OXP62" s="26"/>
      <c r="OXQ62" s="26"/>
      <c r="OXR62" s="26"/>
      <c r="OXS62" s="26"/>
      <c r="OXT62" s="26"/>
      <c r="OXU62" s="26"/>
      <c r="OXV62" s="26"/>
      <c r="OXW62" s="26"/>
      <c r="OXX62" s="26"/>
      <c r="OXY62" s="26"/>
      <c r="OXZ62" s="26"/>
      <c r="OYA62" s="26"/>
      <c r="OYB62" s="26"/>
      <c r="OYC62" s="26"/>
      <c r="OYD62" s="26"/>
      <c r="OYE62" s="26"/>
      <c r="OYF62" s="26"/>
      <c r="OYG62" s="26"/>
      <c r="OYH62" s="26"/>
      <c r="OYI62" s="26"/>
      <c r="OYJ62" s="26"/>
      <c r="OYK62" s="26"/>
      <c r="OYL62" s="26"/>
      <c r="OYM62" s="26"/>
      <c r="OYN62" s="26"/>
      <c r="OYO62" s="26"/>
      <c r="OYP62" s="26"/>
      <c r="OYQ62" s="26"/>
      <c r="OYR62" s="26"/>
      <c r="OYS62" s="26"/>
      <c r="OYT62" s="26"/>
      <c r="OYU62" s="26"/>
      <c r="OYV62" s="26"/>
      <c r="OYW62" s="26"/>
      <c r="OYX62" s="26"/>
      <c r="OYY62" s="26"/>
      <c r="OYZ62" s="26"/>
      <c r="OZA62" s="26"/>
      <c r="OZB62" s="26"/>
      <c r="OZC62" s="26"/>
      <c r="OZD62" s="26"/>
      <c r="OZE62" s="26"/>
      <c r="OZF62" s="26"/>
      <c r="OZG62" s="26"/>
      <c r="OZH62" s="26"/>
      <c r="OZI62" s="26"/>
      <c r="OZJ62" s="26"/>
      <c r="OZK62" s="26"/>
      <c r="OZL62" s="26"/>
      <c r="OZM62" s="26"/>
      <c r="OZN62" s="26"/>
      <c r="OZO62" s="26"/>
      <c r="OZP62" s="26"/>
      <c r="OZQ62" s="26"/>
      <c r="OZR62" s="26"/>
      <c r="OZS62" s="26"/>
      <c r="OZT62" s="26"/>
      <c r="OZU62" s="26"/>
      <c r="OZV62" s="26"/>
      <c r="OZW62" s="26"/>
      <c r="OZX62" s="26"/>
      <c r="OZY62" s="26"/>
      <c r="OZZ62" s="26"/>
      <c r="PAA62" s="26"/>
      <c r="PAB62" s="26"/>
      <c r="PAC62" s="26"/>
      <c r="PAD62" s="26"/>
      <c r="PAE62" s="26"/>
      <c r="PAF62" s="26"/>
      <c r="PAG62" s="26"/>
      <c r="PAH62" s="26"/>
      <c r="PAI62" s="26"/>
      <c r="PAJ62" s="26"/>
      <c r="PAK62" s="26"/>
      <c r="PAL62" s="26"/>
      <c r="PAM62" s="26"/>
      <c r="PAN62" s="26"/>
      <c r="PAO62" s="26"/>
      <c r="PAP62" s="26"/>
      <c r="PAQ62" s="26"/>
      <c r="PAR62" s="26"/>
      <c r="PAS62" s="26"/>
      <c r="PAT62" s="26"/>
      <c r="PAU62" s="26"/>
      <c r="PAV62" s="26"/>
      <c r="PAW62" s="26"/>
      <c r="PAX62" s="26"/>
      <c r="PAY62" s="26"/>
      <c r="PAZ62" s="26"/>
      <c r="PBA62" s="26"/>
      <c r="PBB62" s="26"/>
      <c r="PBC62" s="26"/>
      <c r="PBD62" s="26"/>
      <c r="PBE62" s="26"/>
      <c r="PBF62" s="26"/>
      <c r="PBG62" s="26"/>
      <c r="PBH62" s="26"/>
      <c r="PBI62" s="26"/>
      <c r="PBJ62" s="26"/>
      <c r="PBK62" s="26"/>
      <c r="PBL62" s="26"/>
      <c r="PBM62" s="26"/>
      <c r="PBN62" s="26"/>
      <c r="PBO62" s="26"/>
      <c r="PBP62" s="26"/>
      <c r="PBQ62" s="26"/>
      <c r="PBR62" s="26"/>
      <c r="PBS62" s="26"/>
      <c r="PBT62" s="26"/>
      <c r="PBU62" s="26"/>
      <c r="PBV62" s="26"/>
      <c r="PBW62" s="26"/>
      <c r="PBX62" s="26"/>
      <c r="PBY62" s="26"/>
      <c r="PBZ62" s="26"/>
      <c r="PCA62" s="26"/>
      <c r="PCB62" s="26"/>
      <c r="PCC62" s="26"/>
      <c r="PCD62" s="26"/>
      <c r="PCE62" s="26"/>
      <c r="PCF62" s="26"/>
      <c r="PCG62" s="26"/>
      <c r="PCH62" s="26"/>
      <c r="PCI62" s="26"/>
      <c r="PCJ62" s="26"/>
      <c r="PCK62" s="26"/>
      <c r="PCL62" s="26"/>
      <c r="PCM62" s="26"/>
      <c r="PCN62" s="26"/>
      <c r="PCO62" s="26"/>
      <c r="PCP62" s="26"/>
      <c r="PCQ62" s="26"/>
      <c r="PCR62" s="26"/>
      <c r="PCS62" s="26"/>
      <c r="PCT62" s="26"/>
      <c r="PCU62" s="26"/>
      <c r="PCV62" s="26"/>
      <c r="PCW62" s="26"/>
      <c r="PCX62" s="26"/>
      <c r="PCY62" s="26"/>
      <c r="PCZ62" s="26"/>
      <c r="PDA62" s="26"/>
      <c r="PDB62" s="26"/>
      <c r="PDC62" s="26"/>
      <c r="PDD62" s="26"/>
      <c r="PDE62" s="26"/>
      <c r="PDF62" s="26"/>
      <c r="PDG62" s="26"/>
      <c r="PDH62" s="26"/>
      <c r="PDI62" s="26"/>
      <c r="PDJ62" s="26"/>
      <c r="PDK62" s="26"/>
      <c r="PDL62" s="26"/>
      <c r="PDM62" s="26"/>
      <c r="PDN62" s="26"/>
      <c r="PDO62" s="26"/>
      <c r="PDP62" s="26"/>
      <c r="PDQ62" s="26"/>
      <c r="PDR62" s="26"/>
      <c r="PDS62" s="26"/>
      <c r="PDT62" s="26"/>
      <c r="PDU62" s="26"/>
      <c r="PDV62" s="26"/>
      <c r="PDW62" s="26"/>
      <c r="PDX62" s="26"/>
      <c r="PDY62" s="26"/>
      <c r="PDZ62" s="26"/>
      <c r="PEA62" s="26"/>
      <c r="PEB62" s="26"/>
      <c r="PEC62" s="26"/>
      <c r="PED62" s="26"/>
      <c r="PEE62" s="26"/>
      <c r="PEF62" s="26"/>
      <c r="PEG62" s="26"/>
      <c r="PEH62" s="26"/>
      <c r="PEI62" s="26"/>
      <c r="PEJ62" s="26"/>
      <c r="PEK62" s="26"/>
      <c r="PEL62" s="26"/>
      <c r="PEM62" s="26"/>
      <c r="PEN62" s="26"/>
      <c r="PEO62" s="26"/>
      <c r="PEP62" s="26"/>
      <c r="PEQ62" s="26"/>
      <c r="PER62" s="26"/>
      <c r="PES62" s="26"/>
      <c r="PET62" s="26"/>
      <c r="PEU62" s="26"/>
      <c r="PEV62" s="26"/>
      <c r="PEW62" s="26"/>
      <c r="PEX62" s="26"/>
      <c r="PEY62" s="26"/>
      <c r="PEZ62" s="26"/>
      <c r="PFA62" s="26"/>
      <c r="PFB62" s="26"/>
      <c r="PFC62" s="26"/>
      <c r="PFD62" s="26"/>
      <c r="PFE62" s="26"/>
      <c r="PFF62" s="26"/>
      <c r="PFG62" s="26"/>
      <c r="PFH62" s="26"/>
      <c r="PFI62" s="26"/>
      <c r="PFJ62" s="26"/>
      <c r="PFK62" s="26"/>
      <c r="PFL62" s="26"/>
      <c r="PFM62" s="26"/>
      <c r="PFN62" s="26"/>
      <c r="PFO62" s="26"/>
      <c r="PFP62" s="26"/>
      <c r="PFQ62" s="26"/>
      <c r="PFR62" s="26"/>
      <c r="PFS62" s="26"/>
      <c r="PFT62" s="26"/>
      <c r="PFU62" s="26"/>
      <c r="PFV62" s="26"/>
      <c r="PFW62" s="26"/>
      <c r="PFX62" s="26"/>
      <c r="PFY62" s="26"/>
      <c r="PFZ62" s="26"/>
      <c r="PGA62" s="26"/>
      <c r="PGB62" s="26"/>
      <c r="PGC62" s="26"/>
      <c r="PGD62" s="26"/>
      <c r="PGE62" s="26"/>
      <c r="PGF62" s="26"/>
      <c r="PGG62" s="26"/>
      <c r="PGH62" s="26"/>
      <c r="PGI62" s="26"/>
      <c r="PGJ62" s="26"/>
      <c r="PGK62" s="26"/>
      <c r="PGL62" s="26"/>
      <c r="PGM62" s="26"/>
      <c r="PGN62" s="26"/>
      <c r="PGO62" s="26"/>
      <c r="PGP62" s="26"/>
      <c r="PGQ62" s="26"/>
      <c r="PGR62" s="26"/>
      <c r="PGS62" s="26"/>
      <c r="PGT62" s="26"/>
      <c r="PGU62" s="26"/>
      <c r="PGV62" s="26"/>
      <c r="PGW62" s="26"/>
      <c r="PGX62" s="26"/>
      <c r="PGY62" s="26"/>
      <c r="PGZ62" s="26"/>
      <c r="PHA62" s="26"/>
      <c r="PHB62" s="26"/>
      <c r="PHC62" s="26"/>
      <c r="PHD62" s="26"/>
      <c r="PHE62" s="26"/>
      <c r="PHF62" s="26"/>
      <c r="PHG62" s="26"/>
      <c r="PHH62" s="26"/>
      <c r="PHI62" s="26"/>
      <c r="PHJ62" s="26"/>
      <c r="PHK62" s="26"/>
      <c r="PHL62" s="26"/>
      <c r="PHM62" s="26"/>
      <c r="PHN62" s="26"/>
      <c r="PHO62" s="26"/>
      <c r="PHP62" s="26"/>
      <c r="PHQ62" s="26"/>
      <c r="PHR62" s="26"/>
      <c r="PHS62" s="26"/>
      <c r="PHT62" s="26"/>
      <c r="PHU62" s="26"/>
      <c r="PHV62" s="26"/>
      <c r="PHW62" s="26"/>
      <c r="PHX62" s="26"/>
      <c r="PHY62" s="26"/>
      <c r="PHZ62" s="26"/>
      <c r="PIA62" s="26"/>
      <c r="PIB62" s="26"/>
      <c r="PIC62" s="26"/>
      <c r="PID62" s="26"/>
      <c r="PIE62" s="26"/>
      <c r="PIF62" s="26"/>
      <c r="PIG62" s="26"/>
      <c r="PIH62" s="26"/>
      <c r="PII62" s="26"/>
      <c r="PIJ62" s="26"/>
      <c r="PIK62" s="26"/>
      <c r="PIL62" s="26"/>
      <c r="PIM62" s="26"/>
      <c r="PIN62" s="26"/>
      <c r="PIO62" s="26"/>
      <c r="PIP62" s="26"/>
      <c r="PIQ62" s="26"/>
      <c r="PIR62" s="26"/>
      <c r="PIS62" s="26"/>
      <c r="PIT62" s="26"/>
      <c r="PIU62" s="26"/>
      <c r="PIV62" s="26"/>
      <c r="PIW62" s="26"/>
      <c r="PIX62" s="26"/>
      <c r="PIY62" s="26"/>
      <c r="PIZ62" s="26"/>
      <c r="PJA62" s="26"/>
      <c r="PJB62" s="26"/>
      <c r="PJC62" s="26"/>
      <c r="PJD62" s="26"/>
      <c r="PJE62" s="26"/>
      <c r="PJF62" s="26"/>
      <c r="PJG62" s="26"/>
      <c r="PJH62" s="26"/>
      <c r="PJI62" s="26"/>
      <c r="PJJ62" s="26"/>
      <c r="PJK62" s="26"/>
      <c r="PJL62" s="26"/>
      <c r="PJM62" s="26"/>
      <c r="PJN62" s="26"/>
      <c r="PJO62" s="26"/>
      <c r="PJP62" s="26"/>
      <c r="PJQ62" s="26"/>
      <c r="PJR62" s="26"/>
      <c r="PJS62" s="26"/>
      <c r="PJT62" s="26"/>
      <c r="PJU62" s="26"/>
      <c r="PJV62" s="26"/>
      <c r="PJW62" s="26"/>
      <c r="PJX62" s="26"/>
      <c r="PJY62" s="26"/>
      <c r="PJZ62" s="26"/>
      <c r="PKA62" s="26"/>
      <c r="PKB62" s="26"/>
      <c r="PKC62" s="26"/>
      <c r="PKD62" s="26"/>
      <c r="PKE62" s="26"/>
      <c r="PKF62" s="26"/>
      <c r="PKG62" s="26"/>
      <c r="PKH62" s="26"/>
      <c r="PKI62" s="26"/>
      <c r="PKJ62" s="26"/>
      <c r="PKK62" s="26"/>
      <c r="PKL62" s="26"/>
      <c r="PKM62" s="26"/>
      <c r="PKN62" s="26"/>
      <c r="PKO62" s="26"/>
      <c r="PKP62" s="26"/>
      <c r="PKQ62" s="26"/>
      <c r="PKR62" s="26"/>
      <c r="PKS62" s="26"/>
      <c r="PKT62" s="26"/>
      <c r="PKU62" s="26"/>
      <c r="PKV62" s="26"/>
      <c r="PKW62" s="26"/>
      <c r="PKX62" s="26"/>
      <c r="PKY62" s="26"/>
      <c r="PKZ62" s="26"/>
      <c r="PLA62" s="26"/>
      <c r="PLB62" s="26"/>
      <c r="PLC62" s="26"/>
      <c r="PLD62" s="26"/>
      <c r="PLE62" s="26"/>
      <c r="PLF62" s="26"/>
      <c r="PLG62" s="26"/>
      <c r="PLH62" s="26"/>
      <c r="PLI62" s="26"/>
      <c r="PLJ62" s="26"/>
      <c r="PLK62" s="26"/>
      <c r="PLL62" s="26"/>
      <c r="PLM62" s="26"/>
      <c r="PLN62" s="26"/>
      <c r="PLO62" s="26"/>
      <c r="PLP62" s="26"/>
      <c r="PLQ62" s="26"/>
      <c r="PLR62" s="26"/>
      <c r="PLS62" s="26"/>
      <c r="PLT62" s="26"/>
      <c r="PLU62" s="26"/>
      <c r="PLV62" s="26"/>
      <c r="PLW62" s="26"/>
      <c r="PLX62" s="26"/>
      <c r="PLY62" s="26"/>
      <c r="PLZ62" s="26"/>
      <c r="PMA62" s="26"/>
      <c r="PMB62" s="26"/>
      <c r="PMC62" s="26"/>
      <c r="PMD62" s="26"/>
      <c r="PME62" s="26"/>
      <c r="PMF62" s="26"/>
      <c r="PMG62" s="26"/>
      <c r="PMH62" s="26"/>
      <c r="PMI62" s="26"/>
      <c r="PMJ62" s="26"/>
      <c r="PMK62" s="26"/>
      <c r="PML62" s="26"/>
      <c r="PMM62" s="26"/>
      <c r="PMN62" s="26"/>
      <c r="PMO62" s="26"/>
      <c r="PMP62" s="26"/>
      <c r="PMQ62" s="26"/>
      <c r="PMR62" s="26"/>
      <c r="PMS62" s="26"/>
      <c r="PMT62" s="26"/>
      <c r="PMU62" s="26"/>
      <c r="PMV62" s="26"/>
      <c r="PMW62" s="26"/>
      <c r="PMX62" s="26"/>
      <c r="PMY62" s="26"/>
      <c r="PMZ62" s="26"/>
      <c r="PNA62" s="26"/>
      <c r="PNB62" s="26"/>
      <c r="PNC62" s="26"/>
      <c r="PND62" s="26"/>
      <c r="PNE62" s="26"/>
      <c r="PNF62" s="26"/>
      <c r="PNG62" s="26"/>
      <c r="PNH62" s="26"/>
      <c r="PNI62" s="26"/>
      <c r="PNJ62" s="26"/>
      <c r="PNK62" s="26"/>
      <c r="PNL62" s="26"/>
      <c r="PNM62" s="26"/>
      <c r="PNN62" s="26"/>
      <c r="PNO62" s="26"/>
      <c r="PNP62" s="26"/>
      <c r="PNQ62" s="26"/>
      <c r="PNR62" s="26"/>
      <c r="PNS62" s="26"/>
      <c r="PNT62" s="26"/>
      <c r="PNU62" s="26"/>
      <c r="PNV62" s="26"/>
      <c r="PNW62" s="26"/>
      <c r="PNX62" s="26"/>
      <c r="PNY62" s="26"/>
      <c r="PNZ62" s="26"/>
      <c r="POA62" s="26"/>
      <c r="POB62" s="26"/>
      <c r="POC62" s="26"/>
      <c r="POD62" s="26"/>
      <c r="POE62" s="26"/>
      <c r="POF62" s="26"/>
      <c r="POG62" s="26"/>
      <c r="POH62" s="26"/>
      <c r="POI62" s="26"/>
      <c r="POJ62" s="26"/>
      <c r="POK62" s="26"/>
      <c r="POL62" s="26"/>
      <c r="POM62" s="26"/>
      <c r="PON62" s="26"/>
      <c r="POO62" s="26"/>
      <c r="POP62" s="26"/>
      <c r="POQ62" s="26"/>
      <c r="POR62" s="26"/>
      <c r="POS62" s="26"/>
      <c r="POT62" s="26"/>
      <c r="POU62" s="26"/>
      <c r="POV62" s="26"/>
      <c r="POW62" s="26"/>
      <c r="POX62" s="26"/>
      <c r="POY62" s="26"/>
      <c r="POZ62" s="26"/>
      <c r="PPA62" s="26"/>
      <c r="PPB62" s="26"/>
      <c r="PPC62" s="26"/>
      <c r="PPD62" s="26"/>
      <c r="PPE62" s="26"/>
      <c r="PPF62" s="26"/>
      <c r="PPG62" s="26"/>
      <c r="PPH62" s="26"/>
      <c r="PPI62" s="26"/>
      <c r="PPJ62" s="26"/>
      <c r="PPK62" s="26"/>
      <c r="PPL62" s="26"/>
      <c r="PPM62" s="26"/>
      <c r="PPN62" s="26"/>
      <c r="PPO62" s="26"/>
      <c r="PPP62" s="26"/>
      <c r="PPQ62" s="26"/>
      <c r="PPR62" s="26"/>
      <c r="PPS62" s="26"/>
      <c r="PPT62" s="26"/>
      <c r="PPU62" s="26"/>
      <c r="PPV62" s="26"/>
      <c r="PPW62" s="26"/>
      <c r="PPX62" s="26"/>
      <c r="PPY62" s="26"/>
      <c r="PPZ62" s="26"/>
      <c r="PQA62" s="26"/>
      <c r="PQB62" s="26"/>
      <c r="PQC62" s="26"/>
      <c r="PQD62" s="26"/>
      <c r="PQE62" s="26"/>
      <c r="PQF62" s="26"/>
      <c r="PQG62" s="26"/>
      <c r="PQH62" s="26"/>
      <c r="PQI62" s="26"/>
      <c r="PQJ62" s="26"/>
      <c r="PQK62" s="26"/>
      <c r="PQL62" s="26"/>
      <c r="PQM62" s="26"/>
      <c r="PQN62" s="26"/>
      <c r="PQO62" s="26"/>
      <c r="PQP62" s="26"/>
      <c r="PQQ62" s="26"/>
      <c r="PQR62" s="26"/>
      <c r="PQS62" s="26"/>
      <c r="PQT62" s="26"/>
      <c r="PQU62" s="26"/>
      <c r="PQV62" s="26"/>
      <c r="PQW62" s="26"/>
      <c r="PQX62" s="26"/>
      <c r="PQY62" s="26"/>
      <c r="PQZ62" s="26"/>
      <c r="PRA62" s="26"/>
      <c r="PRB62" s="26"/>
      <c r="PRC62" s="26"/>
      <c r="PRD62" s="26"/>
      <c r="PRE62" s="26"/>
      <c r="PRF62" s="26"/>
      <c r="PRG62" s="26"/>
      <c r="PRH62" s="26"/>
      <c r="PRI62" s="26"/>
      <c r="PRJ62" s="26"/>
      <c r="PRK62" s="26"/>
      <c r="PRL62" s="26"/>
      <c r="PRM62" s="26"/>
      <c r="PRN62" s="26"/>
      <c r="PRO62" s="26"/>
      <c r="PRP62" s="26"/>
      <c r="PRQ62" s="26"/>
      <c r="PRR62" s="26"/>
      <c r="PRS62" s="26"/>
      <c r="PRT62" s="26"/>
      <c r="PRU62" s="26"/>
      <c r="PRV62" s="26"/>
      <c r="PRW62" s="26"/>
      <c r="PRX62" s="26"/>
      <c r="PRY62" s="26"/>
      <c r="PRZ62" s="26"/>
      <c r="PSA62" s="26"/>
      <c r="PSB62" s="26"/>
      <c r="PSC62" s="26"/>
      <c r="PSD62" s="26"/>
      <c r="PSE62" s="26"/>
      <c r="PSF62" s="26"/>
      <c r="PSG62" s="26"/>
      <c r="PSH62" s="26"/>
      <c r="PSI62" s="26"/>
      <c r="PSJ62" s="26"/>
      <c r="PSK62" s="26"/>
      <c r="PSL62" s="26"/>
      <c r="PSM62" s="26"/>
      <c r="PSN62" s="26"/>
      <c r="PSO62" s="26"/>
      <c r="PSP62" s="26"/>
      <c r="PSQ62" s="26"/>
      <c r="PSR62" s="26"/>
      <c r="PSS62" s="26"/>
      <c r="PST62" s="26"/>
      <c r="PSU62" s="26"/>
      <c r="PSV62" s="26"/>
      <c r="PSW62" s="26"/>
      <c r="PSX62" s="26"/>
      <c r="PSY62" s="26"/>
      <c r="PSZ62" s="26"/>
      <c r="PTA62" s="26"/>
      <c r="PTB62" s="26"/>
      <c r="PTC62" s="26"/>
      <c r="PTD62" s="26"/>
      <c r="PTE62" s="26"/>
      <c r="PTF62" s="26"/>
      <c r="PTG62" s="26"/>
      <c r="PTH62" s="26"/>
      <c r="PTI62" s="26"/>
      <c r="PTJ62" s="26"/>
      <c r="PTK62" s="26"/>
      <c r="PTL62" s="26"/>
      <c r="PTM62" s="26"/>
      <c r="PTN62" s="26"/>
      <c r="PTO62" s="26"/>
      <c r="PTP62" s="26"/>
      <c r="PTQ62" s="26"/>
      <c r="PTR62" s="26"/>
      <c r="PTS62" s="26"/>
      <c r="PTT62" s="26"/>
      <c r="PTU62" s="26"/>
      <c r="PTV62" s="26"/>
      <c r="PTW62" s="26"/>
      <c r="PTX62" s="26"/>
      <c r="PTY62" s="26"/>
      <c r="PTZ62" s="26"/>
      <c r="PUA62" s="26"/>
      <c r="PUB62" s="26"/>
      <c r="PUC62" s="26"/>
      <c r="PUD62" s="26"/>
      <c r="PUE62" s="26"/>
      <c r="PUF62" s="26"/>
      <c r="PUG62" s="26"/>
      <c r="PUH62" s="26"/>
      <c r="PUI62" s="26"/>
      <c r="PUJ62" s="26"/>
      <c r="PUK62" s="26"/>
      <c r="PUL62" s="26"/>
      <c r="PUM62" s="26"/>
      <c r="PUN62" s="26"/>
      <c r="PUO62" s="26"/>
      <c r="PUP62" s="26"/>
      <c r="PUQ62" s="26"/>
      <c r="PUR62" s="26"/>
      <c r="PUS62" s="26"/>
      <c r="PUT62" s="26"/>
      <c r="PUU62" s="26"/>
      <c r="PUV62" s="26"/>
      <c r="PUW62" s="26"/>
      <c r="PUX62" s="26"/>
      <c r="PUY62" s="26"/>
      <c r="PUZ62" s="26"/>
      <c r="PVA62" s="26"/>
      <c r="PVB62" s="26"/>
      <c r="PVC62" s="26"/>
      <c r="PVD62" s="26"/>
      <c r="PVE62" s="26"/>
      <c r="PVF62" s="26"/>
      <c r="PVG62" s="26"/>
      <c r="PVH62" s="26"/>
      <c r="PVI62" s="26"/>
      <c r="PVJ62" s="26"/>
      <c r="PVK62" s="26"/>
      <c r="PVL62" s="26"/>
      <c r="PVM62" s="26"/>
      <c r="PVN62" s="26"/>
      <c r="PVO62" s="26"/>
      <c r="PVP62" s="26"/>
      <c r="PVQ62" s="26"/>
      <c r="PVR62" s="26"/>
      <c r="PVS62" s="26"/>
      <c r="PVT62" s="26"/>
      <c r="PVU62" s="26"/>
      <c r="PVV62" s="26"/>
      <c r="PVW62" s="26"/>
      <c r="PVX62" s="26"/>
      <c r="PVY62" s="26"/>
      <c r="PVZ62" s="26"/>
      <c r="PWA62" s="26"/>
      <c r="PWB62" s="26"/>
      <c r="PWC62" s="26"/>
      <c r="PWD62" s="26"/>
      <c r="PWE62" s="26"/>
      <c r="PWF62" s="26"/>
      <c r="PWG62" s="26"/>
      <c r="PWH62" s="26"/>
      <c r="PWI62" s="26"/>
      <c r="PWJ62" s="26"/>
      <c r="PWK62" s="26"/>
      <c r="PWL62" s="26"/>
      <c r="PWM62" s="26"/>
      <c r="PWN62" s="26"/>
      <c r="PWO62" s="26"/>
      <c r="PWP62" s="26"/>
      <c r="PWQ62" s="26"/>
      <c r="PWR62" s="26"/>
      <c r="PWS62" s="26"/>
      <c r="PWT62" s="26"/>
      <c r="PWU62" s="26"/>
      <c r="PWV62" s="26"/>
      <c r="PWW62" s="26"/>
      <c r="PWX62" s="26"/>
      <c r="PWY62" s="26"/>
      <c r="PWZ62" s="26"/>
      <c r="PXA62" s="26"/>
      <c r="PXB62" s="26"/>
      <c r="PXC62" s="26"/>
      <c r="PXD62" s="26"/>
      <c r="PXE62" s="26"/>
      <c r="PXF62" s="26"/>
      <c r="PXG62" s="26"/>
      <c r="PXH62" s="26"/>
      <c r="PXI62" s="26"/>
      <c r="PXJ62" s="26"/>
      <c r="PXK62" s="26"/>
      <c r="PXL62" s="26"/>
      <c r="PXM62" s="26"/>
      <c r="PXN62" s="26"/>
      <c r="PXO62" s="26"/>
      <c r="PXP62" s="26"/>
      <c r="PXQ62" s="26"/>
      <c r="PXR62" s="26"/>
      <c r="PXS62" s="26"/>
      <c r="PXT62" s="26"/>
      <c r="PXU62" s="26"/>
      <c r="PXV62" s="26"/>
      <c r="PXW62" s="26"/>
      <c r="PXX62" s="26"/>
      <c r="PXY62" s="26"/>
      <c r="PXZ62" s="26"/>
      <c r="PYA62" s="26"/>
      <c r="PYB62" s="26"/>
      <c r="PYC62" s="26"/>
      <c r="PYD62" s="26"/>
      <c r="PYE62" s="26"/>
      <c r="PYF62" s="26"/>
      <c r="PYG62" s="26"/>
      <c r="PYH62" s="26"/>
      <c r="PYI62" s="26"/>
      <c r="PYJ62" s="26"/>
      <c r="PYK62" s="26"/>
      <c r="PYL62" s="26"/>
      <c r="PYM62" s="26"/>
      <c r="PYN62" s="26"/>
      <c r="PYO62" s="26"/>
      <c r="PYP62" s="26"/>
      <c r="PYQ62" s="26"/>
      <c r="PYR62" s="26"/>
      <c r="PYS62" s="26"/>
      <c r="PYT62" s="26"/>
      <c r="PYU62" s="26"/>
      <c r="PYV62" s="26"/>
      <c r="PYW62" s="26"/>
      <c r="PYX62" s="26"/>
      <c r="PYY62" s="26"/>
      <c r="PYZ62" s="26"/>
      <c r="PZA62" s="26"/>
      <c r="PZB62" s="26"/>
      <c r="PZC62" s="26"/>
      <c r="PZD62" s="26"/>
      <c r="PZE62" s="26"/>
      <c r="PZF62" s="26"/>
      <c r="PZG62" s="26"/>
      <c r="PZH62" s="26"/>
      <c r="PZI62" s="26"/>
      <c r="PZJ62" s="26"/>
      <c r="PZK62" s="26"/>
      <c r="PZL62" s="26"/>
      <c r="PZM62" s="26"/>
      <c r="PZN62" s="26"/>
      <c r="PZO62" s="26"/>
      <c r="PZP62" s="26"/>
      <c r="PZQ62" s="26"/>
      <c r="PZR62" s="26"/>
      <c r="PZS62" s="26"/>
      <c r="PZT62" s="26"/>
      <c r="PZU62" s="26"/>
      <c r="PZV62" s="26"/>
      <c r="PZW62" s="26"/>
      <c r="PZX62" s="26"/>
      <c r="PZY62" s="26"/>
      <c r="PZZ62" s="26"/>
      <c r="QAA62" s="26"/>
      <c r="QAB62" s="26"/>
      <c r="QAC62" s="26"/>
      <c r="QAD62" s="26"/>
      <c r="QAE62" s="26"/>
      <c r="QAF62" s="26"/>
      <c r="QAG62" s="26"/>
      <c r="QAH62" s="26"/>
      <c r="QAI62" s="26"/>
      <c r="QAJ62" s="26"/>
      <c r="QAK62" s="26"/>
      <c r="QAL62" s="26"/>
      <c r="QAM62" s="26"/>
      <c r="QAN62" s="26"/>
      <c r="QAO62" s="26"/>
      <c r="QAP62" s="26"/>
      <c r="QAQ62" s="26"/>
      <c r="QAR62" s="26"/>
      <c r="QAS62" s="26"/>
      <c r="QAT62" s="26"/>
      <c r="QAU62" s="26"/>
      <c r="QAV62" s="26"/>
      <c r="QAW62" s="26"/>
      <c r="QAX62" s="26"/>
      <c r="QAY62" s="26"/>
      <c r="QAZ62" s="26"/>
      <c r="QBA62" s="26"/>
      <c r="QBB62" s="26"/>
      <c r="QBC62" s="26"/>
      <c r="QBD62" s="26"/>
      <c r="QBE62" s="26"/>
      <c r="QBF62" s="26"/>
      <c r="QBG62" s="26"/>
      <c r="QBH62" s="26"/>
      <c r="QBI62" s="26"/>
      <c r="QBJ62" s="26"/>
      <c r="QBK62" s="26"/>
      <c r="QBL62" s="26"/>
      <c r="QBM62" s="26"/>
      <c r="QBN62" s="26"/>
      <c r="QBO62" s="26"/>
      <c r="QBP62" s="26"/>
      <c r="QBQ62" s="26"/>
      <c r="QBR62" s="26"/>
      <c r="QBS62" s="26"/>
      <c r="QBT62" s="26"/>
      <c r="QBU62" s="26"/>
      <c r="QBV62" s="26"/>
      <c r="QBW62" s="26"/>
      <c r="QBX62" s="26"/>
      <c r="QBY62" s="26"/>
      <c r="QBZ62" s="26"/>
      <c r="QCA62" s="26"/>
      <c r="QCB62" s="26"/>
      <c r="QCC62" s="26"/>
      <c r="QCD62" s="26"/>
      <c r="QCE62" s="26"/>
      <c r="QCF62" s="26"/>
      <c r="QCG62" s="26"/>
      <c r="QCH62" s="26"/>
      <c r="QCI62" s="26"/>
      <c r="QCJ62" s="26"/>
      <c r="QCK62" s="26"/>
      <c r="QCL62" s="26"/>
      <c r="QCM62" s="26"/>
      <c r="QCN62" s="26"/>
      <c r="QCO62" s="26"/>
      <c r="QCP62" s="26"/>
      <c r="QCQ62" s="26"/>
      <c r="QCR62" s="26"/>
      <c r="QCS62" s="26"/>
      <c r="QCT62" s="26"/>
      <c r="QCU62" s="26"/>
      <c r="QCV62" s="26"/>
      <c r="QCW62" s="26"/>
      <c r="QCX62" s="26"/>
      <c r="QCY62" s="26"/>
      <c r="QCZ62" s="26"/>
      <c r="QDA62" s="26"/>
      <c r="QDB62" s="26"/>
      <c r="QDC62" s="26"/>
      <c r="QDD62" s="26"/>
      <c r="QDE62" s="26"/>
      <c r="QDF62" s="26"/>
      <c r="QDG62" s="26"/>
      <c r="QDH62" s="26"/>
      <c r="QDI62" s="26"/>
      <c r="QDJ62" s="26"/>
      <c r="QDK62" s="26"/>
      <c r="QDL62" s="26"/>
      <c r="QDM62" s="26"/>
      <c r="QDN62" s="26"/>
      <c r="QDO62" s="26"/>
      <c r="QDP62" s="26"/>
      <c r="QDQ62" s="26"/>
      <c r="QDR62" s="26"/>
      <c r="QDS62" s="26"/>
      <c r="QDT62" s="26"/>
      <c r="QDU62" s="26"/>
      <c r="QDV62" s="26"/>
      <c r="QDW62" s="26"/>
      <c r="QDX62" s="26"/>
      <c r="QDY62" s="26"/>
      <c r="QDZ62" s="26"/>
      <c r="QEA62" s="26"/>
      <c r="QEB62" s="26"/>
      <c r="QEC62" s="26"/>
      <c r="QED62" s="26"/>
      <c r="QEE62" s="26"/>
      <c r="QEF62" s="26"/>
      <c r="QEG62" s="26"/>
      <c r="QEH62" s="26"/>
      <c r="QEI62" s="26"/>
      <c r="QEJ62" s="26"/>
      <c r="QEK62" s="26"/>
      <c r="QEL62" s="26"/>
      <c r="QEM62" s="26"/>
      <c r="QEN62" s="26"/>
      <c r="QEO62" s="26"/>
      <c r="QEP62" s="26"/>
      <c r="QEQ62" s="26"/>
      <c r="QER62" s="26"/>
      <c r="QES62" s="26"/>
      <c r="QET62" s="26"/>
      <c r="QEU62" s="26"/>
      <c r="QEV62" s="26"/>
      <c r="QEW62" s="26"/>
      <c r="QEX62" s="26"/>
      <c r="QEY62" s="26"/>
      <c r="QEZ62" s="26"/>
      <c r="QFA62" s="26"/>
      <c r="QFB62" s="26"/>
      <c r="QFC62" s="26"/>
      <c r="QFD62" s="26"/>
      <c r="QFE62" s="26"/>
      <c r="QFF62" s="26"/>
      <c r="QFG62" s="26"/>
      <c r="QFH62" s="26"/>
      <c r="QFI62" s="26"/>
      <c r="QFJ62" s="26"/>
      <c r="QFK62" s="26"/>
      <c r="QFL62" s="26"/>
      <c r="QFM62" s="26"/>
      <c r="QFN62" s="26"/>
      <c r="QFO62" s="26"/>
      <c r="QFP62" s="26"/>
      <c r="QFQ62" s="26"/>
      <c r="QFR62" s="26"/>
      <c r="QFS62" s="26"/>
      <c r="QFT62" s="26"/>
      <c r="QFU62" s="26"/>
      <c r="QFV62" s="26"/>
      <c r="QFW62" s="26"/>
      <c r="QFX62" s="26"/>
      <c r="QFY62" s="26"/>
      <c r="QFZ62" s="26"/>
      <c r="QGA62" s="26"/>
      <c r="QGB62" s="26"/>
      <c r="QGC62" s="26"/>
      <c r="QGD62" s="26"/>
      <c r="QGE62" s="26"/>
      <c r="QGF62" s="26"/>
      <c r="QGG62" s="26"/>
      <c r="QGH62" s="26"/>
      <c r="QGI62" s="26"/>
      <c r="QGJ62" s="26"/>
      <c r="QGK62" s="26"/>
      <c r="QGL62" s="26"/>
      <c r="QGM62" s="26"/>
      <c r="QGN62" s="26"/>
      <c r="QGO62" s="26"/>
      <c r="QGP62" s="26"/>
      <c r="QGQ62" s="26"/>
      <c r="QGR62" s="26"/>
      <c r="QGS62" s="26"/>
      <c r="QGT62" s="26"/>
      <c r="QGU62" s="26"/>
      <c r="QGV62" s="26"/>
      <c r="QGW62" s="26"/>
      <c r="QGX62" s="26"/>
      <c r="QGY62" s="26"/>
      <c r="QGZ62" s="26"/>
      <c r="QHA62" s="26"/>
      <c r="QHB62" s="26"/>
      <c r="QHC62" s="26"/>
      <c r="QHD62" s="26"/>
      <c r="QHE62" s="26"/>
      <c r="QHF62" s="26"/>
      <c r="QHG62" s="26"/>
      <c r="QHH62" s="26"/>
      <c r="QHI62" s="26"/>
      <c r="QHJ62" s="26"/>
      <c r="QHK62" s="26"/>
      <c r="QHL62" s="26"/>
      <c r="QHM62" s="26"/>
      <c r="QHN62" s="26"/>
      <c r="QHO62" s="26"/>
      <c r="QHP62" s="26"/>
      <c r="QHQ62" s="26"/>
      <c r="QHR62" s="26"/>
      <c r="QHS62" s="26"/>
      <c r="QHT62" s="26"/>
      <c r="QHU62" s="26"/>
      <c r="QHV62" s="26"/>
      <c r="QHW62" s="26"/>
      <c r="QHX62" s="26"/>
      <c r="QHY62" s="26"/>
      <c r="QHZ62" s="26"/>
      <c r="QIA62" s="26"/>
      <c r="QIB62" s="26"/>
      <c r="QIC62" s="26"/>
      <c r="QID62" s="26"/>
      <c r="QIE62" s="26"/>
      <c r="QIF62" s="26"/>
      <c r="QIG62" s="26"/>
      <c r="QIH62" s="26"/>
      <c r="QII62" s="26"/>
      <c r="QIJ62" s="26"/>
      <c r="QIK62" s="26"/>
      <c r="QIL62" s="26"/>
      <c r="QIM62" s="26"/>
      <c r="QIN62" s="26"/>
      <c r="QIO62" s="26"/>
      <c r="QIP62" s="26"/>
      <c r="QIQ62" s="26"/>
      <c r="QIR62" s="26"/>
      <c r="QIS62" s="26"/>
      <c r="QIT62" s="26"/>
      <c r="QIU62" s="26"/>
      <c r="QIV62" s="26"/>
      <c r="QIW62" s="26"/>
      <c r="QIX62" s="26"/>
      <c r="QIY62" s="26"/>
      <c r="QIZ62" s="26"/>
      <c r="QJA62" s="26"/>
      <c r="QJB62" s="26"/>
      <c r="QJC62" s="26"/>
      <c r="QJD62" s="26"/>
      <c r="QJE62" s="26"/>
      <c r="QJF62" s="26"/>
      <c r="QJG62" s="26"/>
      <c r="QJH62" s="26"/>
      <c r="QJI62" s="26"/>
      <c r="QJJ62" s="26"/>
      <c r="QJK62" s="26"/>
      <c r="QJL62" s="26"/>
      <c r="QJM62" s="26"/>
      <c r="QJN62" s="26"/>
      <c r="QJO62" s="26"/>
      <c r="QJP62" s="26"/>
      <c r="QJQ62" s="26"/>
      <c r="QJR62" s="26"/>
      <c r="QJS62" s="26"/>
      <c r="QJT62" s="26"/>
      <c r="QJU62" s="26"/>
      <c r="QJV62" s="26"/>
      <c r="QJW62" s="26"/>
      <c r="QJX62" s="26"/>
      <c r="QJY62" s="26"/>
      <c r="QJZ62" s="26"/>
      <c r="QKA62" s="26"/>
      <c r="QKB62" s="26"/>
      <c r="QKC62" s="26"/>
      <c r="QKD62" s="26"/>
      <c r="QKE62" s="26"/>
      <c r="QKF62" s="26"/>
      <c r="QKG62" s="26"/>
      <c r="QKH62" s="26"/>
      <c r="QKI62" s="26"/>
      <c r="QKJ62" s="26"/>
      <c r="QKK62" s="26"/>
      <c r="QKL62" s="26"/>
      <c r="QKM62" s="26"/>
      <c r="QKN62" s="26"/>
      <c r="QKO62" s="26"/>
      <c r="QKP62" s="26"/>
      <c r="QKQ62" s="26"/>
      <c r="QKR62" s="26"/>
      <c r="QKS62" s="26"/>
      <c r="QKT62" s="26"/>
      <c r="QKU62" s="26"/>
      <c r="QKV62" s="26"/>
      <c r="QKW62" s="26"/>
      <c r="QKX62" s="26"/>
      <c r="QKY62" s="26"/>
      <c r="QKZ62" s="26"/>
      <c r="QLA62" s="26"/>
      <c r="QLB62" s="26"/>
      <c r="QLC62" s="26"/>
      <c r="QLD62" s="26"/>
      <c r="QLE62" s="26"/>
      <c r="QLF62" s="26"/>
      <c r="QLG62" s="26"/>
      <c r="QLH62" s="26"/>
      <c r="QLI62" s="26"/>
      <c r="QLJ62" s="26"/>
      <c r="QLK62" s="26"/>
      <c r="QLL62" s="26"/>
      <c r="QLM62" s="26"/>
      <c r="QLN62" s="26"/>
      <c r="QLO62" s="26"/>
      <c r="QLP62" s="26"/>
      <c r="QLQ62" s="26"/>
      <c r="QLR62" s="26"/>
      <c r="QLS62" s="26"/>
      <c r="QLT62" s="26"/>
      <c r="QLU62" s="26"/>
      <c r="QLV62" s="26"/>
      <c r="QLW62" s="26"/>
      <c r="QLX62" s="26"/>
      <c r="QLY62" s="26"/>
      <c r="QLZ62" s="26"/>
      <c r="QMA62" s="26"/>
      <c r="QMB62" s="26"/>
      <c r="QMC62" s="26"/>
      <c r="QMD62" s="26"/>
      <c r="QME62" s="26"/>
      <c r="QMF62" s="26"/>
      <c r="QMG62" s="26"/>
      <c r="QMH62" s="26"/>
      <c r="QMI62" s="26"/>
      <c r="QMJ62" s="26"/>
      <c r="QMK62" s="26"/>
      <c r="QML62" s="26"/>
      <c r="QMM62" s="26"/>
      <c r="QMN62" s="26"/>
      <c r="QMO62" s="26"/>
      <c r="QMP62" s="26"/>
      <c r="QMQ62" s="26"/>
      <c r="QMR62" s="26"/>
      <c r="QMS62" s="26"/>
      <c r="QMT62" s="26"/>
      <c r="QMU62" s="26"/>
      <c r="QMV62" s="26"/>
      <c r="QMW62" s="26"/>
      <c r="QMX62" s="26"/>
      <c r="QMY62" s="26"/>
      <c r="QMZ62" s="26"/>
      <c r="QNA62" s="26"/>
      <c r="QNB62" s="26"/>
      <c r="QNC62" s="26"/>
      <c r="QND62" s="26"/>
      <c r="QNE62" s="26"/>
      <c r="QNF62" s="26"/>
      <c r="QNG62" s="26"/>
      <c r="QNH62" s="26"/>
      <c r="QNI62" s="26"/>
      <c r="QNJ62" s="26"/>
      <c r="QNK62" s="26"/>
      <c r="QNL62" s="26"/>
      <c r="QNM62" s="26"/>
      <c r="QNN62" s="26"/>
      <c r="QNO62" s="26"/>
      <c r="QNP62" s="26"/>
      <c r="QNQ62" s="26"/>
      <c r="QNR62" s="26"/>
      <c r="QNS62" s="26"/>
      <c r="QNT62" s="26"/>
      <c r="QNU62" s="26"/>
      <c r="QNV62" s="26"/>
      <c r="QNW62" s="26"/>
      <c r="QNX62" s="26"/>
      <c r="QNY62" s="26"/>
      <c r="QNZ62" s="26"/>
      <c r="QOA62" s="26"/>
      <c r="QOB62" s="26"/>
      <c r="QOC62" s="26"/>
      <c r="QOD62" s="26"/>
      <c r="QOE62" s="26"/>
      <c r="QOF62" s="26"/>
      <c r="QOG62" s="26"/>
      <c r="QOH62" s="26"/>
      <c r="QOI62" s="26"/>
      <c r="QOJ62" s="26"/>
      <c r="QOK62" s="26"/>
      <c r="QOL62" s="26"/>
      <c r="QOM62" s="26"/>
      <c r="QON62" s="26"/>
      <c r="QOO62" s="26"/>
      <c r="QOP62" s="26"/>
      <c r="QOQ62" s="26"/>
      <c r="QOR62" s="26"/>
      <c r="QOS62" s="26"/>
      <c r="QOT62" s="26"/>
      <c r="QOU62" s="26"/>
      <c r="QOV62" s="26"/>
      <c r="QOW62" s="26"/>
      <c r="QOX62" s="26"/>
      <c r="QOY62" s="26"/>
      <c r="QOZ62" s="26"/>
      <c r="QPA62" s="26"/>
      <c r="QPB62" s="26"/>
      <c r="QPC62" s="26"/>
      <c r="QPD62" s="26"/>
      <c r="QPE62" s="26"/>
      <c r="QPF62" s="26"/>
      <c r="QPG62" s="26"/>
      <c r="QPH62" s="26"/>
      <c r="QPI62" s="26"/>
      <c r="QPJ62" s="26"/>
      <c r="QPK62" s="26"/>
      <c r="QPL62" s="26"/>
      <c r="QPM62" s="26"/>
      <c r="QPN62" s="26"/>
      <c r="QPO62" s="26"/>
      <c r="QPP62" s="26"/>
      <c r="QPQ62" s="26"/>
      <c r="QPR62" s="26"/>
      <c r="QPS62" s="26"/>
      <c r="QPT62" s="26"/>
      <c r="QPU62" s="26"/>
      <c r="QPV62" s="26"/>
      <c r="QPW62" s="26"/>
      <c r="QPX62" s="26"/>
      <c r="QPY62" s="26"/>
      <c r="QPZ62" s="26"/>
      <c r="QQA62" s="26"/>
      <c r="QQB62" s="26"/>
      <c r="QQC62" s="26"/>
      <c r="QQD62" s="26"/>
      <c r="QQE62" s="26"/>
      <c r="QQF62" s="26"/>
      <c r="QQG62" s="26"/>
      <c r="QQH62" s="26"/>
      <c r="QQI62" s="26"/>
      <c r="QQJ62" s="26"/>
      <c r="QQK62" s="26"/>
      <c r="QQL62" s="26"/>
      <c r="QQM62" s="26"/>
      <c r="QQN62" s="26"/>
      <c r="QQO62" s="26"/>
      <c r="QQP62" s="26"/>
      <c r="QQQ62" s="26"/>
      <c r="QQR62" s="26"/>
      <c r="QQS62" s="26"/>
      <c r="QQT62" s="26"/>
      <c r="QQU62" s="26"/>
      <c r="QQV62" s="26"/>
      <c r="QQW62" s="26"/>
      <c r="QQX62" s="26"/>
      <c r="QQY62" s="26"/>
      <c r="QQZ62" s="26"/>
      <c r="QRA62" s="26"/>
      <c r="QRB62" s="26"/>
      <c r="QRC62" s="26"/>
      <c r="QRD62" s="26"/>
      <c r="QRE62" s="26"/>
      <c r="QRF62" s="26"/>
      <c r="QRG62" s="26"/>
      <c r="QRH62" s="26"/>
      <c r="QRI62" s="26"/>
      <c r="QRJ62" s="26"/>
      <c r="QRK62" s="26"/>
      <c r="QRL62" s="26"/>
      <c r="QRM62" s="26"/>
      <c r="QRN62" s="26"/>
      <c r="QRO62" s="26"/>
      <c r="QRP62" s="26"/>
      <c r="QRQ62" s="26"/>
      <c r="QRR62" s="26"/>
      <c r="QRS62" s="26"/>
      <c r="QRT62" s="26"/>
      <c r="QRU62" s="26"/>
      <c r="QRV62" s="26"/>
      <c r="QRW62" s="26"/>
      <c r="QRX62" s="26"/>
      <c r="QRY62" s="26"/>
      <c r="QRZ62" s="26"/>
      <c r="QSA62" s="26"/>
      <c r="QSB62" s="26"/>
      <c r="QSC62" s="26"/>
      <c r="QSD62" s="26"/>
      <c r="QSE62" s="26"/>
      <c r="QSF62" s="26"/>
      <c r="QSG62" s="26"/>
      <c r="QSH62" s="26"/>
      <c r="QSI62" s="26"/>
      <c r="QSJ62" s="26"/>
      <c r="QSK62" s="26"/>
      <c r="QSL62" s="26"/>
      <c r="QSM62" s="26"/>
      <c r="QSN62" s="26"/>
      <c r="QSO62" s="26"/>
      <c r="QSP62" s="26"/>
      <c r="QSQ62" s="26"/>
      <c r="QSR62" s="26"/>
      <c r="QSS62" s="26"/>
      <c r="QST62" s="26"/>
      <c r="QSU62" s="26"/>
      <c r="QSV62" s="26"/>
      <c r="QSW62" s="26"/>
      <c r="QSX62" s="26"/>
      <c r="QSY62" s="26"/>
      <c r="QSZ62" s="26"/>
      <c r="QTA62" s="26"/>
      <c r="QTB62" s="26"/>
      <c r="QTC62" s="26"/>
      <c r="QTD62" s="26"/>
      <c r="QTE62" s="26"/>
      <c r="QTF62" s="26"/>
      <c r="QTG62" s="26"/>
      <c r="QTH62" s="26"/>
      <c r="QTI62" s="26"/>
      <c r="QTJ62" s="26"/>
      <c r="QTK62" s="26"/>
      <c r="QTL62" s="26"/>
      <c r="QTM62" s="26"/>
      <c r="QTN62" s="26"/>
      <c r="QTO62" s="26"/>
      <c r="QTP62" s="26"/>
      <c r="QTQ62" s="26"/>
      <c r="QTR62" s="26"/>
      <c r="QTS62" s="26"/>
      <c r="QTT62" s="26"/>
      <c r="QTU62" s="26"/>
      <c r="QTV62" s="26"/>
      <c r="QTW62" s="26"/>
      <c r="QTX62" s="26"/>
      <c r="QTY62" s="26"/>
      <c r="QTZ62" s="26"/>
      <c r="QUA62" s="26"/>
      <c r="QUB62" s="26"/>
      <c r="QUC62" s="26"/>
      <c r="QUD62" s="26"/>
      <c r="QUE62" s="26"/>
      <c r="QUF62" s="26"/>
      <c r="QUG62" s="26"/>
      <c r="QUH62" s="26"/>
      <c r="QUI62" s="26"/>
      <c r="QUJ62" s="26"/>
      <c r="QUK62" s="26"/>
      <c r="QUL62" s="26"/>
      <c r="QUM62" s="26"/>
      <c r="QUN62" s="26"/>
      <c r="QUO62" s="26"/>
      <c r="QUP62" s="26"/>
      <c r="QUQ62" s="26"/>
      <c r="QUR62" s="26"/>
      <c r="QUS62" s="26"/>
      <c r="QUT62" s="26"/>
      <c r="QUU62" s="26"/>
      <c r="QUV62" s="26"/>
      <c r="QUW62" s="26"/>
      <c r="QUX62" s="26"/>
      <c r="QUY62" s="26"/>
      <c r="QUZ62" s="26"/>
      <c r="QVA62" s="26"/>
      <c r="QVB62" s="26"/>
      <c r="QVC62" s="26"/>
      <c r="QVD62" s="26"/>
      <c r="QVE62" s="26"/>
      <c r="QVF62" s="26"/>
      <c r="QVG62" s="26"/>
      <c r="QVH62" s="26"/>
      <c r="QVI62" s="26"/>
      <c r="QVJ62" s="26"/>
      <c r="QVK62" s="26"/>
      <c r="QVL62" s="26"/>
      <c r="QVM62" s="26"/>
      <c r="QVN62" s="26"/>
      <c r="QVO62" s="26"/>
      <c r="QVP62" s="26"/>
      <c r="QVQ62" s="26"/>
      <c r="QVR62" s="26"/>
      <c r="QVS62" s="26"/>
      <c r="QVT62" s="26"/>
      <c r="QVU62" s="26"/>
      <c r="QVV62" s="26"/>
      <c r="QVW62" s="26"/>
      <c r="QVX62" s="26"/>
      <c r="QVY62" s="26"/>
      <c r="QVZ62" s="26"/>
      <c r="QWA62" s="26"/>
      <c r="QWB62" s="26"/>
      <c r="QWC62" s="26"/>
      <c r="QWD62" s="26"/>
      <c r="QWE62" s="26"/>
      <c r="QWF62" s="26"/>
      <c r="QWG62" s="26"/>
      <c r="QWH62" s="26"/>
      <c r="QWI62" s="26"/>
      <c r="QWJ62" s="26"/>
      <c r="QWK62" s="26"/>
      <c r="QWL62" s="26"/>
      <c r="QWM62" s="26"/>
      <c r="QWN62" s="26"/>
      <c r="QWO62" s="26"/>
      <c r="QWP62" s="26"/>
      <c r="QWQ62" s="26"/>
      <c r="QWR62" s="26"/>
      <c r="QWS62" s="26"/>
      <c r="QWT62" s="26"/>
      <c r="QWU62" s="26"/>
      <c r="QWV62" s="26"/>
      <c r="QWW62" s="26"/>
      <c r="QWX62" s="26"/>
      <c r="QWY62" s="26"/>
      <c r="QWZ62" s="26"/>
      <c r="QXA62" s="26"/>
      <c r="QXB62" s="26"/>
      <c r="QXC62" s="26"/>
      <c r="QXD62" s="26"/>
      <c r="QXE62" s="26"/>
      <c r="QXF62" s="26"/>
      <c r="QXG62" s="26"/>
      <c r="QXH62" s="26"/>
      <c r="QXI62" s="26"/>
      <c r="QXJ62" s="26"/>
      <c r="QXK62" s="26"/>
      <c r="QXL62" s="26"/>
      <c r="QXM62" s="26"/>
      <c r="QXN62" s="26"/>
      <c r="QXO62" s="26"/>
      <c r="QXP62" s="26"/>
      <c r="QXQ62" s="26"/>
      <c r="QXR62" s="26"/>
      <c r="QXS62" s="26"/>
      <c r="QXT62" s="26"/>
      <c r="QXU62" s="26"/>
      <c r="QXV62" s="26"/>
      <c r="QXW62" s="26"/>
      <c r="QXX62" s="26"/>
      <c r="QXY62" s="26"/>
      <c r="QXZ62" s="26"/>
      <c r="QYA62" s="26"/>
      <c r="QYB62" s="26"/>
      <c r="QYC62" s="26"/>
      <c r="QYD62" s="26"/>
      <c r="QYE62" s="26"/>
      <c r="QYF62" s="26"/>
      <c r="QYG62" s="26"/>
      <c r="QYH62" s="26"/>
      <c r="QYI62" s="26"/>
      <c r="QYJ62" s="26"/>
      <c r="QYK62" s="26"/>
      <c r="QYL62" s="26"/>
      <c r="QYM62" s="26"/>
      <c r="QYN62" s="26"/>
      <c r="QYO62" s="26"/>
      <c r="QYP62" s="26"/>
      <c r="QYQ62" s="26"/>
      <c r="QYR62" s="26"/>
      <c r="QYS62" s="26"/>
      <c r="QYT62" s="26"/>
      <c r="QYU62" s="26"/>
      <c r="QYV62" s="26"/>
      <c r="QYW62" s="26"/>
      <c r="QYX62" s="26"/>
      <c r="QYY62" s="26"/>
      <c r="QYZ62" s="26"/>
      <c r="QZA62" s="26"/>
      <c r="QZB62" s="26"/>
      <c r="QZC62" s="26"/>
      <c r="QZD62" s="26"/>
      <c r="QZE62" s="26"/>
      <c r="QZF62" s="26"/>
      <c r="QZG62" s="26"/>
      <c r="QZH62" s="26"/>
      <c r="QZI62" s="26"/>
      <c r="QZJ62" s="26"/>
      <c r="QZK62" s="26"/>
      <c r="QZL62" s="26"/>
      <c r="QZM62" s="26"/>
      <c r="QZN62" s="26"/>
      <c r="QZO62" s="26"/>
      <c r="QZP62" s="26"/>
      <c r="QZQ62" s="26"/>
      <c r="QZR62" s="26"/>
      <c r="QZS62" s="26"/>
      <c r="QZT62" s="26"/>
      <c r="QZU62" s="26"/>
      <c r="QZV62" s="26"/>
      <c r="QZW62" s="26"/>
      <c r="QZX62" s="26"/>
      <c r="QZY62" s="26"/>
      <c r="QZZ62" s="26"/>
      <c r="RAA62" s="26"/>
      <c r="RAB62" s="26"/>
      <c r="RAC62" s="26"/>
      <c r="RAD62" s="26"/>
      <c r="RAE62" s="26"/>
      <c r="RAF62" s="26"/>
      <c r="RAG62" s="26"/>
      <c r="RAH62" s="26"/>
      <c r="RAI62" s="26"/>
      <c r="RAJ62" s="26"/>
      <c r="RAK62" s="26"/>
      <c r="RAL62" s="26"/>
      <c r="RAM62" s="26"/>
      <c r="RAN62" s="26"/>
      <c r="RAO62" s="26"/>
      <c r="RAP62" s="26"/>
      <c r="RAQ62" s="26"/>
      <c r="RAR62" s="26"/>
      <c r="RAS62" s="26"/>
      <c r="RAT62" s="26"/>
      <c r="RAU62" s="26"/>
      <c r="RAV62" s="26"/>
      <c r="RAW62" s="26"/>
      <c r="RAX62" s="26"/>
      <c r="RAY62" s="26"/>
      <c r="RAZ62" s="26"/>
      <c r="RBA62" s="26"/>
      <c r="RBB62" s="26"/>
      <c r="RBC62" s="26"/>
      <c r="RBD62" s="26"/>
      <c r="RBE62" s="26"/>
      <c r="RBF62" s="26"/>
      <c r="RBG62" s="26"/>
      <c r="RBH62" s="26"/>
      <c r="RBI62" s="26"/>
      <c r="RBJ62" s="26"/>
      <c r="RBK62" s="26"/>
      <c r="RBL62" s="26"/>
      <c r="RBM62" s="26"/>
      <c r="RBN62" s="26"/>
      <c r="RBO62" s="26"/>
      <c r="RBP62" s="26"/>
      <c r="RBQ62" s="26"/>
      <c r="RBR62" s="26"/>
      <c r="RBS62" s="26"/>
      <c r="RBT62" s="26"/>
      <c r="RBU62" s="26"/>
      <c r="RBV62" s="26"/>
      <c r="RBW62" s="26"/>
      <c r="RBX62" s="26"/>
      <c r="RBY62" s="26"/>
      <c r="RBZ62" s="26"/>
      <c r="RCA62" s="26"/>
      <c r="RCB62" s="26"/>
      <c r="RCC62" s="26"/>
      <c r="RCD62" s="26"/>
      <c r="RCE62" s="26"/>
      <c r="RCF62" s="26"/>
      <c r="RCG62" s="26"/>
      <c r="RCH62" s="26"/>
      <c r="RCI62" s="26"/>
      <c r="RCJ62" s="26"/>
      <c r="RCK62" s="26"/>
      <c r="RCL62" s="26"/>
      <c r="RCM62" s="26"/>
      <c r="RCN62" s="26"/>
      <c r="RCO62" s="26"/>
      <c r="RCP62" s="26"/>
      <c r="RCQ62" s="26"/>
      <c r="RCR62" s="26"/>
      <c r="RCS62" s="26"/>
      <c r="RCT62" s="26"/>
      <c r="RCU62" s="26"/>
      <c r="RCV62" s="26"/>
      <c r="RCW62" s="26"/>
      <c r="RCX62" s="26"/>
      <c r="RCY62" s="26"/>
      <c r="RCZ62" s="26"/>
      <c r="RDA62" s="26"/>
      <c r="RDB62" s="26"/>
      <c r="RDC62" s="26"/>
      <c r="RDD62" s="26"/>
      <c r="RDE62" s="26"/>
      <c r="RDF62" s="26"/>
      <c r="RDG62" s="26"/>
      <c r="RDH62" s="26"/>
      <c r="RDI62" s="26"/>
      <c r="RDJ62" s="26"/>
      <c r="RDK62" s="26"/>
      <c r="RDL62" s="26"/>
      <c r="RDM62" s="26"/>
      <c r="RDN62" s="26"/>
      <c r="RDO62" s="26"/>
      <c r="RDP62" s="26"/>
      <c r="RDQ62" s="26"/>
      <c r="RDR62" s="26"/>
      <c r="RDS62" s="26"/>
      <c r="RDT62" s="26"/>
      <c r="RDU62" s="26"/>
      <c r="RDV62" s="26"/>
      <c r="RDW62" s="26"/>
      <c r="RDX62" s="26"/>
      <c r="RDY62" s="26"/>
      <c r="RDZ62" s="26"/>
      <c r="REA62" s="26"/>
      <c r="REB62" s="26"/>
      <c r="REC62" s="26"/>
      <c r="RED62" s="26"/>
      <c r="REE62" s="26"/>
      <c r="REF62" s="26"/>
      <c r="REG62" s="26"/>
      <c r="REH62" s="26"/>
      <c r="REI62" s="26"/>
      <c r="REJ62" s="26"/>
      <c r="REK62" s="26"/>
      <c r="REL62" s="26"/>
      <c r="REM62" s="26"/>
      <c r="REN62" s="26"/>
      <c r="REO62" s="26"/>
      <c r="REP62" s="26"/>
      <c r="REQ62" s="26"/>
      <c r="RER62" s="26"/>
      <c r="RES62" s="26"/>
      <c r="RET62" s="26"/>
      <c r="REU62" s="26"/>
      <c r="REV62" s="26"/>
      <c r="REW62" s="26"/>
      <c r="REX62" s="26"/>
      <c r="REY62" s="26"/>
      <c r="REZ62" s="26"/>
      <c r="RFA62" s="26"/>
      <c r="RFB62" s="26"/>
      <c r="RFC62" s="26"/>
      <c r="RFD62" s="26"/>
      <c r="RFE62" s="26"/>
      <c r="RFF62" s="26"/>
      <c r="RFG62" s="26"/>
      <c r="RFH62" s="26"/>
      <c r="RFI62" s="26"/>
      <c r="RFJ62" s="26"/>
      <c r="RFK62" s="26"/>
      <c r="RFL62" s="26"/>
      <c r="RFM62" s="26"/>
      <c r="RFN62" s="26"/>
      <c r="RFO62" s="26"/>
      <c r="RFP62" s="26"/>
      <c r="RFQ62" s="26"/>
      <c r="RFR62" s="26"/>
      <c r="RFS62" s="26"/>
      <c r="RFT62" s="26"/>
      <c r="RFU62" s="26"/>
      <c r="RFV62" s="26"/>
      <c r="RFW62" s="26"/>
      <c r="RFX62" s="26"/>
      <c r="RFY62" s="26"/>
      <c r="RFZ62" s="26"/>
      <c r="RGA62" s="26"/>
      <c r="RGB62" s="26"/>
      <c r="RGC62" s="26"/>
      <c r="RGD62" s="26"/>
      <c r="RGE62" s="26"/>
      <c r="RGF62" s="26"/>
      <c r="RGG62" s="26"/>
      <c r="RGH62" s="26"/>
      <c r="RGI62" s="26"/>
      <c r="RGJ62" s="26"/>
      <c r="RGK62" s="26"/>
      <c r="RGL62" s="26"/>
      <c r="RGM62" s="26"/>
      <c r="RGN62" s="26"/>
      <c r="RGO62" s="26"/>
      <c r="RGP62" s="26"/>
      <c r="RGQ62" s="26"/>
      <c r="RGR62" s="26"/>
      <c r="RGS62" s="26"/>
      <c r="RGT62" s="26"/>
      <c r="RGU62" s="26"/>
      <c r="RGV62" s="26"/>
      <c r="RGW62" s="26"/>
      <c r="RGX62" s="26"/>
      <c r="RGY62" s="26"/>
      <c r="RGZ62" s="26"/>
      <c r="RHA62" s="26"/>
      <c r="RHB62" s="26"/>
      <c r="RHC62" s="26"/>
      <c r="RHD62" s="26"/>
      <c r="RHE62" s="26"/>
      <c r="RHF62" s="26"/>
      <c r="RHG62" s="26"/>
      <c r="RHH62" s="26"/>
      <c r="RHI62" s="26"/>
      <c r="RHJ62" s="26"/>
      <c r="RHK62" s="26"/>
      <c r="RHL62" s="26"/>
      <c r="RHM62" s="26"/>
      <c r="RHN62" s="26"/>
      <c r="RHO62" s="26"/>
      <c r="RHP62" s="26"/>
      <c r="RHQ62" s="26"/>
      <c r="RHR62" s="26"/>
      <c r="RHS62" s="26"/>
      <c r="RHT62" s="26"/>
      <c r="RHU62" s="26"/>
      <c r="RHV62" s="26"/>
      <c r="RHW62" s="26"/>
      <c r="RHX62" s="26"/>
      <c r="RHY62" s="26"/>
      <c r="RHZ62" s="26"/>
      <c r="RIA62" s="26"/>
      <c r="RIB62" s="26"/>
      <c r="RIC62" s="26"/>
      <c r="RID62" s="26"/>
      <c r="RIE62" s="26"/>
      <c r="RIF62" s="26"/>
      <c r="RIG62" s="26"/>
      <c r="RIH62" s="26"/>
      <c r="RII62" s="26"/>
      <c r="RIJ62" s="26"/>
      <c r="RIK62" s="26"/>
      <c r="RIL62" s="26"/>
      <c r="RIM62" s="26"/>
      <c r="RIN62" s="26"/>
      <c r="RIO62" s="26"/>
      <c r="RIP62" s="26"/>
      <c r="RIQ62" s="26"/>
      <c r="RIR62" s="26"/>
      <c r="RIS62" s="26"/>
      <c r="RIT62" s="26"/>
      <c r="RIU62" s="26"/>
      <c r="RIV62" s="26"/>
      <c r="RIW62" s="26"/>
      <c r="RIX62" s="26"/>
      <c r="RIY62" s="26"/>
      <c r="RIZ62" s="26"/>
      <c r="RJA62" s="26"/>
      <c r="RJB62" s="26"/>
      <c r="RJC62" s="26"/>
      <c r="RJD62" s="26"/>
      <c r="RJE62" s="26"/>
      <c r="RJF62" s="26"/>
      <c r="RJG62" s="26"/>
      <c r="RJH62" s="26"/>
      <c r="RJI62" s="26"/>
      <c r="RJJ62" s="26"/>
      <c r="RJK62" s="26"/>
      <c r="RJL62" s="26"/>
      <c r="RJM62" s="26"/>
      <c r="RJN62" s="26"/>
      <c r="RJO62" s="26"/>
      <c r="RJP62" s="26"/>
      <c r="RJQ62" s="26"/>
      <c r="RJR62" s="26"/>
      <c r="RJS62" s="26"/>
      <c r="RJT62" s="26"/>
      <c r="RJU62" s="26"/>
      <c r="RJV62" s="26"/>
      <c r="RJW62" s="26"/>
      <c r="RJX62" s="26"/>
      <c r="RJY62" s="26"/>
      <c r="RJZ62" s="26"/>
      <c r="RKA62" s="26"/>
      <c r="RKB62" s="26"/>
      <c r="RKC62" s="26"/>
      <c r="RKD62" s="26"/>
      <c r="RKE62" s="26"/>
      <c r="RKF62" s="26"/>
      <c r="RKG62" s="26"/>
      <c r="RKH62" s="26"/>
      <c r="RKI62" s="26"/>
      <c r="RKJ62" s="26"/>
      <c r="RKK62" s="26"/>
      <c r="RKL62" s="26"/>
      <c r="RKM62" s="26"/>
      <c r="RKN62" s="26"/>
      <c r="RKO62" s="26"/>
      <c r="RKP62" s="26"/>
      <c r="RKQ62" s="26"/>
      <c r="RKR62" s="26"/>
      <c r="RKS62" s="26"/>
      <c r="RKT62" s="26"/>
      <c r="RKU62" s="26"/>
      <c r="RKV62" s="26"/>
      <c r="RKW62" s="26"/>
      <c r="RKX62" s="26"/>
      <c r="RKY62" s="26"/>
      <c r="RKZ62" s="26"/>
      <c r="RLA62" s="26"/>
      <c r="RLB62" s="26"/>
      <c r="RLC62" s="26"/>
      <c r="RLD62" s="26"/>
      <c r="RLE62" s="26"/>
      <c r="RLF62" s="26"/>
      <c r="RLG62" s="26"/>
      <c r="RLH62" s="26"/>
      <c r="RLI62" s="26"/>
      <c r="RLJ62" s="26"/>
      <c r="RLK62" s="26"/>
      <c r="RLL62" s="26"/>
      <c r="RLM62" s="26"/>
      <c r="RLN62" s="26"/>
      <c r="RLO62" s="26"/>
      <c r="RLP62" s="26"/>
      <c r="RLQ62" s="26"/>
      <c r="RLR62" s="26"/>
      <c r="RLS62" s="26"/>
      <c r="RLT62" s="26"/>
      <c r="RLU62" s="26"/>
      <c r="RLV62" s="26"/>
      <c r="RLW62" s="26"/>
      <c r="RLX62" s="26"/>
      <c r="RLY62" s="26"/>
      <c r="RLZ62" s="26"/>
      <c r="RMA62" s="26"/>
      <c r="RMB62" s="26"/>
      <c r="RMC62" s="26"/>
      <c r="RMD62" s="26"/>
      <c r="RME62" s="26"/>
      <c r="RMF62" s="26"/>
      <c r="RMG62" s="26"/>
      <c r="RMH62" s="26"/>
      <c r="RMI62" s="26"/>
      <c r="RMJ62" s="26"/>
      <c r="RMK62" s="26"/>
      <c r="RML62" s="26"/>
      <c r="RMM62" s="26"/>
      <c r="RMN62" s="26"/>
      <c r="RMO62" s="26"/>
      <c r="RMP62" s="26"/>
      <c r="RMQ62" s="26"/>
      <c r="RMR62" s="26"/>
      <c r="RMS62" s="26"/>
      <c r="RMT62" s="26"/>
      <c r="RMU62" s="26"/>
      <c r="RMV62" s="26"/>
      <c r="RMW62" s="26"/>
      <c r="RMX62" s="26"/>
      <c r="RMY62" s="26"/>
      <c r="RMZ62" s="26"/>
      <c r="RNA62" s="26"/>
      <c r="RNB62" s="26"/>
      <c r="RNC62" s="26"/>
      <c r="RND62" s="26"/>
      <c r="RNE62" s="26"/>
      <c r="RNF62" s="26"/>
      <c r="RNG62" s="26"/>
      <c r="RNH62" s="26"/>
      <c r="RNI62" s="26"/>
      <c r="RNJ62" s="26"/>
      <c r="RNK62" s="26"/>
      <c r="RNL62" s="26"/>
      <c r="RNM62" s="26"/>
      <c r="RNN62" s="26"/>
      <c r="RNO62" s="26"/>
      <c r="RNP62" s="26"/>
      <c r="RNQ62" s="26"/>
      <c r="RNR62" s="26"/>
      <c r="RNS62" s="26"/>
      <c r="RNT62" s="26"/>
      <c r="RNU62" s="26"/>
      <c r="RNV62" s="26"/>
      <c r="RNW62" s="26"/>
      <c r="RNX62" s="26"/>
      <c r="RNY62" s="26"/>
      <c r="RNZ62" s="26"/>
      <c r="ROA62" s="26"/>
      <c r="ROB62" s="26"/>
      <c r="ROC62" s="26"/>
      <c r="ROD62" s="26"/>
      <c r="ROE62" s="26"/>
      <c r="ROF62" s="26"/>
      <c r="ROG62" s="26"/>
      <c r="ROH62" s="26"/>
      <c r="ROI62" s="26"/>
      <c r="ROJ62" s="26"/>
      <c r="ROK62" s="26"/>
      <c r="ROL62" s="26"/>
      <c r="ROM62" s="26"/>
      <c r="RON62" s="26"/>
      <c r="ROO62" s="26"/>
      <c r="ROP62" s="26"/>
      <c r="ROQ62" s="26"/>
      <c r="ROR62" s="26"/>
      <c r="ROS62" s="26"/>
      <c r="ROT62" s="26"/>
      <c r="ROU62" s="26"/>
      <c r="ROV62" s="26"/>
      <c r="ROW62" s="26"/>
      <c r="ROX62" s="26"/>
      <c r="ROY62" s="26"/>
      <c r="ROZ62" s="26"/>
      <c r="RPA62" s="26"/>
      <c r="RPB62" s="26"/>
      <c r="RPC62" s="26"/>
      <c r="RPD62" s="26"/>
      <c r="RPE62" s="26"/>
      <c r="RPF62" s="26"/>
      <c r="RPG62" s="26"/>
      <c r="RPH62" s="26"/>
      <c r="RPI62" s="26"/>
      <c r="RPJ62" s="26"/>
      <c r="RPK62" s="26"/>
      <c r="RPL62" s="26"/>
      <c r="RPM62" s="26"/>
      <c r="RPN62" s="26"/>
      <c r="RPO62" s="26"/>
      <c r="RPP62" s="26"/>
      <c r="RPQ62" s="26"/>
      <c r="RPR62" s="26"/>
      <c r="RPS62" s="26"/>
      <c r="RPT62" s="26"/>
      <c r="RPU62" s="26"/>
      <c r="RPV62" s="26"/>
      <c r="RPW62" s="26"/>
      <c r="RPX62" s="26"/>
      <c r="RPY62" s="26"/>
      <c r="RPZ62" s="26"/>
      <c r="RQA62" s="26"/>
      <c r="RQB62" s="26"/>
      <c r="RQC62" s="26"/>
      <c r="RQD62" s="26"/>
      <c r="RQE62" s="26"/>
      <c r="RQF62" s="26"/>
      <c r="RQG62" s="26"/>
      <c r="RQH62" s="26"/>
      <c r="RQI62" s="26"/>
      <c r="RQJ62" s="26"/>
      <c r="RQK62" s="26"/>
      <c r="RQL62" s="26"/>
      <c r="RQM62" s="26"/>
      <c r="RQN62" s="26"/>
      <c r="RQO62" s="26"/>
      <c r="RQP62" s="26"/>
      <c r="RQQ62" s="26"/>
      <c r="RQR62" s="26"/>
      <c r="RQS62" s="26"/>
      <c r="RQT62" s="26"/>
      <c r="RQU62" s="26"/>
      <c r="RQV62" s="26"/>
      <c r="RQW62" s="26"/>
      <c r="RQX62" s="26"/>
      <c r="RQY62" s="26"/>
      <c r="RQZ62" s="26"/>
      <c r="RRA62" s="26"/>
      <c r="RRB62" s="26"/>
      <c r="RRC62" s="26"/>
      <c r="RRD62" s="26"/>
      <c r="RRE62" s="26"/>
      <c r="RRF62" s="26"/>
      <c r="RRG62" s="26"/>
      <c r="RRH62" s="26"/>
      <c r="RRI62" s="26"/>
      <c r="RRJ62" s="26"/>
      <c r="RRK62" s="26"/>
      <c r="RRL62" s="26"/>
      <c r="RRM62" s="26"/>
      <c r="RRN62" s="26"/>
      <c r="RRO62" s="26"/>
      <c r="RRP62" s="26"/>
      <c r="RRQ62" s="26"/>
      <c r="RRR62" s="26"/>
      <c r="RRS62" s="26"/>
      <c r="RRT62" s="26"/>
      <c r="RRU62" s="26"/>
      <c r="RRV62" s="26"/>
      <c r="RRW62" s="26"/>
      <c r="RRX62" s="26"/>
      <c r="RRY62" s="26"/>
      <c r="RRZ62" s="26"/>
      <c r="RSA62" s="26"/>
      <c r="RSB62" s="26"/>
      <c r="RSC62" s="26"/>
      <c r="RSD62" s="26"/>
      <c r="RSE62" s="26"/>
      <c r="RSF62" s="26"/>
      <c r="RSG62" s="26"/>
      <c r="RSH62" s="26"/>
      <c r="RSI62" s="26"/>
      <c r="RSJ62" s="26"/>
      <c r="RSK62" s="26"/>
      <c r="RSL62" s="26"/>
      <c r="RSM62" s="26"/>
      <c r="RSN62" s="26"/>
      <c r="RSO62" s="26"/>
      <c r="RSP62" s="26"/>
      <c r="RSQ62" s="26"/>
      <c r="RSR62" s="26"/>
      <c r="RSS62" s="26"/>
      <c r="RST62" s="26"/>
      <c r="RSU62" s="26"/>
      <c r="RSV62" s="26"/>
      <c r="RSW62" s="26"/>
      <c r="RSX62" s="26"/>
      <c r="RSY62" s="26"/>
      <c r="RSZ62" s="26"/>
      <c r="RTA62" s="26"/>
      <c r="RTB62" s="26"/>
      <c r="RTC62" s="26"/>
      <c r="RTD62" s="26"/>
      <c r="RTE62" s="26"/>
      <c r="RTF62" s="26"/>
      <c r="RTG62" s="26"/>
      <c r="RTH62" s="26"/>
      <c r="RTI62" s="26"/>
      <c r="RTJ62" s="26"/>
      <c r="RTK62" s="26"/>
      <c r="RTL62" s="26"/>
      <c r="RTM62" s="26"/>
      <c r="RTN62" s="26"/>
      <c r="RTO62" s="26"/>
      <c r="RTP62" s="26"/>
      <c r="RTQ62" s="26"/>
      <c r="RTR62" s="26"/>
      <c r="RTS62" s="26"/>
      <c r="RTT62" s="26"/>
      <c r="RTU62" s="26"/>
      <c r="RTV62" s="26"/>
      <c r="RTW62" s="26"/>
      <c r="RTX62" s="26"/>
      <c r="RTY62" s="26"/>
      <c r="RTZ62" s="26"/>
      <c r="RUA62" s="26"/>
      <c r="RUB62" s="26"/>
      <c r="RUC62" s="26"/>
      <c r="RUD62" s="26"/>
      <c r="RUE62" s="26"/>
      <c r="RUF62" s="26"/>
      <c r="RUG62" s="26"/>
      <c r="RUH62" s="26"/>
      <c r="RUI62" s="26"/>
      <c r="RUJ62" s="26"/>
      <c r="RUK62" s="26"/>
      <c r="RUL62" s="26"/>
      <c r="RUM62" s="26"/>
      <c r="RUN62" s="26"/>
      <c r="RUO62" s="26"/>
      <c r="RUP62" s="26"/>
      <c r="RUQ62" s="26"/>
      <c r="RUR62" s="26"/>
      <c r="RUS62" s="26"/>
      <c r="RUT62" s="26"/>
      <c r="RUU62" s="26"/>
      <c r="RUV62" s="26"/>
      <c r="RUW62" s="26"/>
      <c r="RUX62" s="26"/>
      <c r="RUY62" s="26"/>
      <c r="RUZ62" s="26"/>
      <c r="RVA62" s="26"/>
      <c r="RVB62" s="26"/>
      <c r="RVC62" s="26"/>
      <c r="RVD62" s="26"/>
      <c r="RVE62" s="26"/>
      <c r="RVF62" s="26"/>
      <c r="RVG62" s="26"/>
      <c r="RVH62" s="26"/>
      <c r="RVI62" s="26"/>
      <c r="RVJ62" s="26"/>
      <c r="RVK62" s="26"/>
      <c r="RVL62" s="26"/>
      <c r="RVM62" s="26"/>
      <c r="RVN62" s="26"/>
      <c r="RVO62" s="26"/>
      <c r="RVP62" s="26"/>
      <c r="RVQ62" s="26"/>
      <c r="RVR62" s="26"/>
      <c r="RVS62" s="26"/>
      <c r="RVT62" s="26"/>
      <c r="RVU62" s="26"/>
      <c r="RVV62" s="26"/>
      <c r="RVW62" s="26"/>
      <c r="RVX62" s="26"/>
      <c r="RVY62" s="26"/>
      <c r="RVZ62" s="26"/>
      <c r="RWA62" s="26"/>
      <c r="RWB62" s="26"/>
      <c r="RWC62" s="26"/>
      <c r="RWD62" s="26"/>
      <c r="RWE62" s="26"/>
      <c r="RWF62" s="26"/>
      <c r="RWG62" s="26"/>
      <c r="RWH62" s="26"/>
      <c r="RWI62" s="26"/>
      <c r="RWJ62" s="26"/>
      <c r="RWK62" s="26"/>
      <c r="RWL62" s="26"/>
      <c r="RWM62" s="26"/>
      <c r="RWN62" s="26"/>
      <c r="RWO62" s="26"/>
      <c r="RWP62" s="26"/>
      <c r="RWQ62" s="26"/>
      <c r="RWR62" s="26"/>
      <c r="RWS62" s="26"/>
      <c r="RWT62" s="26"/>
      <c r="RWU62" s="26"/>
      <c r="RWV62" s="26"/>
      <c r="RWW62" s="26"/>
      <c r="RWX62" s="26"/>
      <c r="RWY62" s="26"/>
      <c r="RWZ62" s="26"/>
      <c r="RXA62" s="26"/>
      <c r="RXB62" s="26"/>
      <c r="RXC62" s="26"/>
      <c r="RXD62" s="26"/>
      <c r="RXE62" s="26"/>
      <c r="RXF62" s="26"/>
      <c r="RXG62" s="26"/>
      <c r="RXH62" s="26"/>
      <c r="RXI62" s="26"/>
      <c r="RXJ62" s="26"/>
      <c r="RXK62" s="26"/>
      <c r="RXL62" s="26"/>
      <c r="RXM62" s="26"/>
      <c r="RXN62" s="26"/>
      <c r="RXO62" s="26"/>
      <c r="RXP62" s="26"/>
      <c r="RXQ62" s="26"/>
      <c r="RXR62" s="26"/>
      <c r="RXS62" s="26"/>
      <c r="RXT62" s="26"/>
      <c r="RXU62" s="26"/>
      <c r="RXV62" s="26"/>
      <c r="RXW62" s="26"/>
      <c r="RXX62" s="26"/>
      <c r="RXY62" s="26"/>
      <c r="RXZ62" s="26"/>
      <c r="RYA62" s="26"/>
      <c r="RYB62" s="26"/>
      <c r="RYC62" s="26"/>
      <c r="RYD62" s="26"/>
      <c r="RYE62" s="26"/>
      <c r="RYF62" s="26"/>
      <c r="RYG62" s="26"/>
      <c r="RYH62" s="26"/>
      <c r="RYI62" s="26"/>
      <c r="RYJ62" s="26"/>
      <c r="RYK62" s="26"/>
      <c r="RYL62" s="26"/>
      <c r="RYM62" s="26"/>
      <c r="RYN62" s="26"/>
      <c r="RYO62" s="26"/>
      <c r="RYP62" s="26"/>
      <c r="RYQ62" s="26"/>
      <c r="RYR62" s="26"/>
      <c r="RYS62" s="26"/>
      <c r="RYT62" s="26"/>
      <c r="RYU62" s="26"/>
      <c r="RYV62" s="26"/>
      <c r="RYW62" s="26"/>
      <c r="RYX62" s="26"/>
      <c r="RYY62" s="26"/>
      <c r="RYZ62" s="26"/>
      <c r="RZA62" s="26"/>
      <c r="RZB62" s="26"/>
      <c r="RZC62" s="26"/>
      <c r="RZD62" s="26"/>
      <c r="RZE62" s="26"/>
      <c r="RZF62" s="26"/>
      <c r="RZG62" s="26"/>
      <c r="RZH62" s="26"/>
      <c r="RZI62" s="26"/>
      <c r="RZJ62" s="26"/>
      <c r="RZK62" s="26"/>
      <c r="RZL62" s="26"/>
      <c r="RZM62" s="26"/>
      <c r="RZN62" s="26"/>
      <c r="RZO62" s="26"/>
      <c r="RZP62" s="26"/>
      <c r="RZQ62" s="26"/>
      <c r="RZR62" s="26"/>
      <c r="RZS62" s="26"/>
      <c r="RZT62" s="26"/>
      <c r="RZU62" s="26"/>
      <c r="RZV62" s="26"/>
      <c r="RZW62" s="26"/>
      <c r="RZX62" s="26"/>
      <c r="RZY62" s="26"/>
      <c r="RZZ62" s="26"/>
      <c r="SAA62" s="26"/>
      <c r="SAB62" s="26"/>
      <c r="SAC62" s="26"/>
      <c r="SAD62" s="26"/>
      <c r="SAE62" s="26"/>
      <c r="SAF62" s="26"/>
      <c r="SAG62" s="26"/>
      <c r="SAH62" s="26"/>
      <c r="SAI62" s="26"/>
      <c r="SAJ62" s="26"/>
      <c r="SAK62" s="26"/>
      <c r="SAL62" s="26"/>
      <c r="SAM62" s="26"/>
      <c r="SAN62" s="26"/>
      <c r="SAO62" s="26"/>
      <c r="SAP62" s="26"/>
      <c r="SAQ62" s="26"/>
      <c r="SAR62" s="26"/>
      <c r="SAS62" s="26"/>
      <c r="SAT62" s="26"/>
      <c r="SAU62" s="26"/>
      <c r="SAV62" s="26"/>
      <c r="SAW62" s="26"/>
      <c r="SAX62" s="26"/>
      <c r="SAY62" s="26"/>
      <c r="SAZ62" s="26"/>
      <c r="SBA62" s="26"/>
      <c r="SBB62" s="26"/>
      <c r="SBC62" s="26"/>
      <c r="SBD62" s="26"/>
      <c r="SBE62" s="26"/>
      <c r="SBF62" s="26"/>
      <c r="SBG62" s="26"/>
      <c r="SBH62" s="26"/>
      <c r="SBI62" s="26"/>
      <c r="SBJ62" s="26"/>
      <c r="SBK62" s="26"/>
      <c r="SBL62" s="26"/>
      <c r="SBM62" s="26"/>
      <c r="SBN62" s="26"/>
      <c r="SBO62" s="26"/>
      <c r="SBP62" s="26"/>
      <c r="SBQ62" s="26"/>
      <c r="SBR62" s="26"/>
      <c r="SBS62" s="26"/>
      <c r="SBT62" s="26"/>
      <c r="SBU62" s="26"/>
      <c r="SBV62" s="26"/>
      <c r="SBW62" s="26"/>
      <c r="SBX62" s="26"/>
      <c r="SBY62" s="26"/>
      <c r="SBZ62" s="26"/>
      <c r="SCA62" s="26"/>
      <c r="SCB62" s="26"/>
      <c r="SCC62" s="26"/>
      <c r="SCD62" s="26"/>
      <c r="SCE62" s="26"/>
      <c r="SCF62" s="26"/>
      <c r="SCG62" s="26"/>
      <c r="SCH62" s="26"/>
      <c r="SCI62" s="26"/>
      <c r="SCJ62" s="26"/>
      <c r="SCK62" s="26"/>
      <c r="SCL62" s="26"/>
      <c r="SCM62" s="26"/>
      <c r="SCN62" s="26"/>
      <c r="SCO62" s="26"/>
      <c r="SCP62" s="26"/>
      <c r="SCQ62" s="26"/>
      <c r="SCR62" s="26"/>
      <c r="SCS62" s="26"/>
      <c r="SCT62" s="26"/>
      <c r="SCU62" s="26"/>
      <c r="SCV62" s="26"/>
      <c r="SCW62" s="26"/>
      <c r="SCX62" s="26"/>
      <c r="SCY62" s="26"/>
      <c r="SCZ62" s="26"/>
      <c r="SDA62" s="26"/>
      <c r="SDB62" s="26"/>
      <c r="SDC62" s="26"/>
      <c r="SDD62" s="26"/>
      <c r="SDE62" s="26"/>
      <c r="SDF62" s="26"/>
      <c r="SDG62" s="26"/>
      <c r="SDH62" s="26"/>
      <c r="SDI62" s="26"/>
      <c r="SDJ62" s="26"/>
      <c r="SDK62" s="26"/>
      <c r="SDL62" s="26"/>
      <c r="SDM62" s="26"/>
      <c r="SDN62" s="26"/>
      <c r="SDO62" s="26"/>
      <c r="SDP62" s="26"/>
      <c r="SDQ62" s="26"/>
      <c r="SDR62" s="26"/>
      <c r="SDS62" s="26"/>
      <c r="SDT62" s="26"/>
      <c r="SDU62" s="26"/>
      <c r="SDV62" s="26"/>
      <c r="SDW62" s="26"/>
      <c r="SDX62" s="26"/>
      <c r="SDY62" s="26"/>
      <c r="SDZ62" s="26"/>
      <c r="SEA62" s="26"/>
      <c r="SEB62" s="26"/>
      <c r="SEC62" s="26"/>
      <c r="SED62" s="26"/>
      <c r="SEE62" s="26"/>
      <c r="SEF62" s="26"/>
      <c r="SEG62" s="26"/>
      <c r="SEH62" s="26"/>
      <c r="SEI62" s="26"/>
      <c r="SEJ62" s="26"/>
      <c r="SEK62" s="26"/>
      <c r="SEL62" s="26"/>
      <c r="SEM62" s="26"/>
      <c r="SEN62" s="26"/>
      <c r="SEO62" s="26"/>
      <c r="SEP62" s="26"/>
      <c r="SEQ62" s="26"/>
      <c r="SER62" s="26"/>
      <c r="SES62" s="26"/>
      <c r="SET62" s="26"/>
      <c r="SEU62" s="26"/>
      <c r="SEV62" s="26"/>
      <c r="SEW62" s="26"/>
      <c r="SEX62" s="26"/>
      <c r="SEY62" s="26"/>
      <c r="SEZ62" s="26"/>
      <c r="SFA62" s="26"/>
      <c r="SFB62" s="26"/>
      <c r="SFC62" s="26"/>
      <c r="SFD62" s="26"/>
      <c r="SFE62" s="26"/>
      <c r="SFF62" s="26"/>
      <c r="SFG62" s="26"/>
      <c r="SFH62" s="26"/>
      <c r="SFI62" s="26"/>
      <c r="SFJ62" s="26"/>
      <c r="SFK62" s="26"/>
      <c r="SFL62" s="26"/>
      <c r="SFM62" s="26"/>
      <c r="SFN62" s="26"/>
      <c r="SFO62" s="26"/>
      <c r="SFP62" s="26"/>
      <c r="SFQ62" s="26"/>
      <c r="SFR62" s="26"/>
      <c r="SFS62" s="26"/>
      <c r="SFT62" s="26"/>
      <c r="SFU62" s="26"/>
      <c r="SFV62" s="26"/>
      <c r="SFW62" s="26"/>
      <c r="SFX62" s="26"/>
      <c r="SFY62" s="26"/>
      <c r="SFZ62" s="26"/>
      <c r="SGA62" s="26"/>
      <c r="SGB62" s="26"/>
      <c r="SGC62" s="26"/>
      <c r="SGD62" s="26"/>
      <c r="SGE62" s="26"/>
      <c r="SGF62" s="26"/>
      <c r="SGG62" s="26"/>
      <c r="SGH62" s="26"/>
      <c r="SGI62" s="26"/>
      <c r="SGJ62" s="26"/>
      <c r="SGK62" s="26"/>
      <c r="SGL62" s="26"/>
      <c r="SGM62" s="26"/>
      <c r="SGN62" s="26"/>
      <c r="SGO62" s="26"/>
      <c r="SGP62" s="26"/>
      <c r="SGQ62" s="26"/>
      <c r="SGR62" s="26"/>
      <c r="SGS62" s="26"/>
      <c r="SGT62" s="26"/>
      <c r="SGU62" s="26"/>
      <c r="SGV62" s="26"/>
      <c r="SGW62" s="26"/>
      <c r="SGX62" s="26"/>
      <c r="SGY62" s="26"/>
      <c r="SGZ62" s="26"/>
      <c r="SHA62" s="26"/>
      <c r="SHB62" s="26"/>
      <c r="SHC62" s="26"/>
      <c r="SHD62" s="26"/>
      <c r="SHE62" s="26"/>
      <c r="SHF62" s="26"/>
      <c r="SHG62" s="26"/>
      <c r="SHH62" s="26"/>
      <c r="SHI62" s="26"/>
      <c r="SHJ62" s="26"/>
      <c r="SHK62" s="26"/>
      <c r="SHL62" s="26"/>
      <c r="SHM62" s="26"/>
      <c r="SHN62" s="26"/>
      <c r="SHO62" s="26"/>
      <c r="SHP62" s="26"/>
      <c r="SHQ62" s="26"/>
      <c r="SHR62" s="26"/>
      <c r="SHS62" s="26"/>
      <c r="SHT62" s="26"/>
      <c r="SHU62" s="26"/>
      <c r="SHV62" s="26"/>
      <c r="SHW62" s="26"/>
      <c r="SHX62" s="26"/>
      <c r="SHY62" s="26"/>
      <c r="SHZ62" s="26"/>
      <c r="SIA62" s="26"/>
      <c r="SIB62" s="26"/>
      <c r="SIC62" s="26"/>
      <c r="SID62" s="26"/>
      <c r="SIE62" s="26"/>
      <c r="SIF62" s="26"/>
      <c r="SIG62" s="26"/>
      <c r="SIH62" s="26"/>
      <c r="SII62" s="26"/>
      <c r="SIJ62" s="26"/>
      <c r="SIK62" s="26"/>
      <c r="SIL62" s="26"/>
      <c r="SIM62" s="26"/>
      <c r="SIN62" s="26"/>
      <c r="SIO62" s="26"/>
      <c r="SIP62" s="26"/>
      <c r="SIQ62" s="26"/>
      <c r="SIR62" s="26"/>
      <c r="SIS62" s="26"/>
      <c r="SIT62" s="26"/>
      <c r="SIU62" s="26"/>
      <c r="SIV62" s="26"/>
      <c r="SIW62" s="26"/>
      <c r="SIX62" s="26"/>
      <c r="SIY62" s="26"/>
      <c r="SIZ62" s="26"/>
      <c r="SJA62" s="26"/>
      <c r="SJB62" s="26"/>
      <c r="SJC62" s="26"/>
      <c r="SJD62" s="26"/>
      <c r="SJE62" s="26"/>
      <c r="SJF62" s="26"/>
      <c r="SJG62" s="26"/>
      <c r="SJH62" s="26"/>
      <c r="SJI62" s="26"/>
      <c r="SJJ62" s="26"/>
      <c r="SJK62" s="26"/>
      <c r="SJL62" s="26"/>
      <c r="SJM62" s="26"/>
      <c r="SJN62" s="26"/>
      <c r="SJO62" s="26"/>
      <c r="SJP62" s="26"/>
      <c r="SJQ62" s="26"/>
      <c r="SJR62" s="26"/>
      <c r="SJS62" s="26"/>
      <c r="SJT62" s="26"/>
      <c r="SJU62" s="26"/>
      <c r="SJV62" s="26"/>
      <c r="SJW62" s="26"/>
      <c r="SJX62" s="26"/>
      <c r="SJY62" s="26"/>
      <c r="SJZ62" s="26"/>
      <c r="SKA62" s="26"/>
      <c r="SKB62" s="26"/>
      <c r="SKC62" s="26"/>
      <c r="SKD62" s="26"/>
      <c r="SKE62" s="26"/>
      <c r="SKF62" s="26"/>
      <c r="SKG62" s="26"/>
      <c r="SKH62" s="26"/>
      <c r="SKI62" s="26"/>
      <c r="SKJ62" s="26"/>
      <c r="SKK62" s="26"/>
      <c r="SKL62" s="26"/>
      <c r="SKM62" s="26"/>
      <c r="SKN62" s="26"/>
      <c r="SKO62" s="26"/>
      <c r="SKP62" s="26"/>
      <c r="SKQ62" s="26"/>
      <c r="SKR62" s="26"/>
      <c r="SKS62" s="26"/>
      <c r="SKT62" s="26"/>
      <c r="SKU62" s="26"/>
      <c r="SKV62" s="26"/>
      <c r="SKW62" s="26"/>
      <c r="SKX62" s="26"/>
      <c r="SKY62" s="26"/>
      <c r="SKZ62" s="26"/>
      <c r="SLA62" s="26"/>
      <c r="SLB62" s="26"/>
      <c r="SLC62" s="26"/>
      <c r="SLD62" s="26"/>
      <c r="SLE62" s="26"/>
      <c r="SLF62" s="26"/>
      <c r="SLG62" s="26"/>
      <c r="SLH62" s="26"/>
      <c r="SLI62" s="26"/>
      <c r="SLJ62" s="26"/>
      <c r="SLK62" s="26"/>
      <c r="SLL62" s="26"/>
      <c r="SLM62" s="26"/>
      <c r="SLN62" s="26"/>
      <c r="SLO62" s="26"/>
      <c r="SLP62" s="26"/>
      <c r="SLQ62" s="26"/>
      <c r="SLR62" s="26"/>
      <c r="SLS62" s="26"/>
      <c r="SLT62" s="26"/>
      <c r="SLU62" s="26"/>
      <c r="SLV62" s="26"/>
      <c r="SLW62" s="26"/>
      <c r="SLX62" s="26"/>
      <c r="SLY62" s="26"/>
      <c r="SLZ62" s="26"/>
      <c r="SMA62" s="26"/>
      <c r="SMB62" s="26"/>
      <c r="SMC62" s="26"/>
      <c r="SMD62" s="26"/>
      <c r="SME62" s="26"/>
      <c r="SMF62" s="26"/>
      <c r="SMG62" s="26"/>
      <c r="SMH62" s="26"/>
      <c r="SMI62" s="26"/>
      <c r="SMJ62" s="26"/>
      <c r="SMK62" s="26"/>
      <c r="SML62" s="26"/>
      <c r="SMM62" s="26"/>
      <c r="SMN62" s="26"/>
      <c r="SMO62" s="26"/>
      <c r="SMP62" s="26"/>
      <c r="SMQ62" s="26"/>
      <c r="SMR62" s="26"/>
      <c r="SMS62" s="26"/>
      <c r="SMT62" s="26"/>
      <c r="SMU62" s="26"/>
      <c r="SMV62" s="26"/>
      <c r="SMW62" s="26"/>
      <c r="SMX62" s="26"/>
      <c r="SMY62" s="26"/>
      <c r="SMZ62" s="26"/>
      <c r="SNA62" s="26"/>
      <c r="SNB62" s="26"/>
      <c r="SNC62" s="26"/>
      <c r="SND62" s="26"/>
      <c r="SNE62" s="26"/>
      <c r="SNF62" s="26"/>
      <c r="SNG62" s="26"/>
      <c r="SNH62" s="26"/>
      <c r="SNI62" s="26"/>
      <c r="SNJ62" s="26"/>
      <c r="SNK62" s="26"/>
      <c r="SNL62" s="26"/>
      <c r="SNM62" s="26"/>
      <c r="SNN62" s="26"/>
      <c r="SNO62" s="26"/>
      <c r="SNP62" s="26"/>
      <c r="SNQ62" s="26"/>
      <c r="SNR62" s="26"/>
      <c r="SNS62" s="26"/>
      <c r="SNT62" s="26"/>
      <c r="SNU62" s="26"/>
      <c r="SNV62" s="26"/>
      <c r="SNW62" s="26"/>
      <c r="SNX62" s="26"/>
      <c r="SNY62" s="26"/>
      <c r="SNZ62" s="26"/>
      <c r="SOA62" s="26"/>
      <c r="SOB62" s="26"/>
      <c r="SOC62" s="26"/>
      <c r="SOD62" s="26"/>
      <c r="SOE62" s="26"/>
      <c r="SOF62" s="26"/>
      <c r="SOG62" s="26"/>
      <c r="SOH62" s="26"/>
      <c r="SOI62" s="26"/>
      <c r="SOJ62" s="26"/>
      <c r="SOK62" s="26"/>
      <c r="SOL62" s="26"/>
      <c r="SOM62" s="26"/>
      <c r="SON62" s="26"/>
      <c r="SOO62" s="26"/>
      <c r="SOP62" s="26"/>
      <c r="SOQ62" s="26"/>
      <c r="SOR62" s="26"/>
      <c r="SOS62" s="26"/>
      <c r="SOT62" s="26"/>
      <c r="SOU62" s="26"/>
      <c r="SOV62" s="26"/>
      <c r="SOW62" s="26"/>
      <c r="SOX62" s="26"/>
      <c r="SOY62" s="26"/>
      <c r="SOZ62" s="26"/>
      <c r="SPA62" s="26"/>
      <c r="SPB62" s="26"/>
      <c r="SPC62" s="26"/>
      <c r="SPD62" s="26"/>
      <c r="SPE62" s="26"/>
      <c r="SPF62" s="26"/>
      <c r="SPG62" s="26"/>
      <c r="SPH62" s="26"/>
      <c r="SPI62" s="26"/>
      <c r="SPJ62" s="26"/>
      <c r="SPK62" s="26"/>
      <c r="SPL62" s="26"/>
      <c r="SPM62" s="26"/>
      <c r="SPN62" s="26"/>
      <c r="SPO62" s="26"/>
      <c r="SPP62" s="26"/>
      <c r="SPQ62" s="26"/>
      <c r="SPR62" s="26"/>
      <c r="SPS62" s="26"/>
      <c r="SPT62" s="26"/>
      <c r="SPU62" s="26"/>
      <c r="SPV62" s="26"/>
      <c r="SPW62" s="26"/>
      <c r="SPX62" s="26"/>
      <c r="SPY62" s="26"/>
      <c r="SPZ62" s="26"/>
      <c r="SQA62" s="26"/>
      <c r="SQB62" s="26"/>
      <c r="SQC62" s="26"/>
      <c r="SQD62" s="26"/>
      <c r="SQE62" s="26"/>
      <c r="SQF62" s="26"/>
      <c r="SQG62" s="26"/>
      <c r="SQH62" s="26"/>
      <c r="SQI62" s="26"/>
      <c r="SQJ62" s="26"/>
      <c r="SQK62" s="26"/>
      <c r="SQL62" s="26"/>
      <c r="SQM62" s="26"/>
      <c r="SQN62" s="26"/>
      <c r="SQO62" s="26"/>
      <c r="SQP62" s="26"/>
      <c r="SQQ62" s="26"/>
      <c r="SQR62" s="26"/>
      <c r="SQS62" s="26"/>
      <c r="SQT62" s="26"/>
      <c r="SQU62" s="26"/>
      <c r="SQV62" s="26"/>
      <c r="SQW62" s="26"/>
      <c r="SQX62" s="26"/>
      <c r="SQY62" s="26"/>
      <c r="SQZ62" s="26"/>
      <c r="SRA62" s="26"/>
      <c r="SRB62" s="26"/>
      <c r="SRC62" s="26"/>
      <c r="SRD62" s="26"/>
      <c r="SRE62" s="26"/>
      <c r="SRF62" s="26"/>
      <c r="SRG62" s="26"/>
      <c r="SRH62" s="26"/>
      <c r="SRI62" s="26"/>
      <c r="SRJ62" s="26"/>
      <c r="SRK62" s="26"/>
      <c r="SRL62" s="26"/>
      <c r="SRM62" s="26"/>
      <c r="SRN62" s="26"/>
      <c r="SRO62" s="26"/>
      <c r="SRP62" s="26"/>
      <c r="SRQ62" s="26"/>
      <c r="SRR62" s="26"/>
      <c r="SRS62" s="26"/>
      <c r="SRT62" s="26"/>
      <c r="SRU62" s="26"/>
      <c r="SRV62" s="26"/>
      <c r="SRW62" s="26"/>
      <c r="SRX62" s="26"/>
      <c r="SRY62" s="26"/>
      <c r="SRZ62" s="26"/>
      <c r="SSA62" s="26"/>
      <c r="SSB62" s="26"/>
      <c r="SSC62" s="26"/>
      <c r="SSD62" s="26"/>
      <c r="SSE62" s="26"/>
      <c r="SSF62" s="26"/>
      <c r="SSG62" s="26"/>
      <c r="SSH62" s="26"/>
      <c r="SSI62" s="26"/>
      <c r="SSJ62" s="26"/>
      <c r="SSK62" s="26"/>
      <c r="SSL62" s="26"/>
      <c r="SSM62" s="26"/>
      <c r="SSN62" s="26"/>
      <c r="SSO62" s="26"/>
      <c r="SSP62" s="26"/>
      <c r="SSQ62" s="26"/>
      <c r="SSR62" s="26"/>
      <c r="SSS62" s="26"/>
      <c r="SST62" s="26"/>
      <c r="SSU62" s="26"/>
      <c r="SSV62" s="26"/>
      <c r="SSW62" s="26"/>
      <c r="SSX62" s="26"/>
      <c r="SSY62" s="26"/>
      <c r="SSZ62" s="26"/>
      <c r="STA62" s="26"/>
      <c r="STB62" s="26"/>
      <c r="STC62" s="26"/>
      <c r="STD62" s="26"/>
      <c r="STE62" s="26"/>
      <c r="STF62" s="26"/>
      <c r="STG62" s="26"/>
      <c r="STH62" s="26"/>
      <c r="STI62" s="26"/>
      <c r="STJ62" s="26"/>
      <c r="STK62" s="26"/>
      <c r="STL62" s="26"/>
      <c r="STM62" s="26"/>
      <c r="STN62" s="26"/>
      <c r="STO62" s="26"/>
      <c r="STP62" s="26"/>
      <c r="STQ62" s="26"/>
      <c r="STR62" s="26"/>
      <c r="STS62" s="26"/>
      <c r="STT62" s="26"/>
      <c r="STU62" s="26"/>
      <c r="STV62" s="26"/>
      <c r="STW62" s="26"/>
      <c r="STX62" s="26"/>
      <c r="STY62" s="26"/>
      <c r="STZ62" s="26"/>
      <c r="SUA62" s="26"/>
      <c r="SUB62" s="26"/>
      <c r="SUC62" s="26"/>
      <c r="SUD62" s="26"/>
      <c r="SUE62" s="26"/>
      <c r="SUF62" s="26"/>
      <c r="SUG62" s="26"/>
      <c r="SUH62" s="26"/>
      <c r="SUI62" s="26"/>
      <c r="SUJ62" s="26"/>
      <c r="SUK62" s="26"/>
      <c r="SUL62" s="26"/>
      <c r="SUM62" s="26"/>
      <c r="SUN62" s="26"/>
      <c r="SUO62" s="26"/>
      <c r="SUP62" s="26"/>
      <c r="SUQ62" s="26"/>
      <c r="SUR62" s="26"/>
      <c r="SUS62" s="26"/>
      <c r="SUT62" s="26"/>
      <c r="SUU62" s="26"/>
      <c r="SUV62" s="26"/>
      <c r="SUW62" s="26"/>
      <c r="SUX62" s="26"/>
      <c r="SUY62" s="26"/>
      <c r="SUZ62" s="26"/>
      <c r="SVA62" s="26"/>
      <c r="SVB62" s="26"/>
      <c r="SVC62" s="26"/>
      <c r="SVD62" s="26"/>
      <c r="SVE62" s="26"/>
      <c r="SVF62" s="26"/>
      <c r="SVG62" s="26"/>
      <c r="SVH62" s="26"/>
      <c r="SVI62" s="26"/>
      <c r="SVJ62" s="26"/>
      <c r="SVK62" s="26"/>
      <c r="SVL62" s="26"/>
      <c r="SVM62" s="26"/>
      <c r="SVN62" s="26"/>
      <c r="SVO62" s="26"/>
      <c r="SVP62" s="26"/>
      <c r="SVQ62" s="26"/>
      <c r="SVR62" s="26"/>
      <c r="SVS62" s="26"/>
      <c r="SVT62" s="26"/>
      <c r="SVU62" s="26"/>
      <c r="SVV62" s="26"/>
      <c r="SVW62" s="26"/>
      <c r="SVX62" s="26"/>
      <c r="SVY62" s="26"/>
      <c r="SVZ62" s="26"/>
      <c r="SWA62" s="26"/>
      <c r="SWB62" s="26"/>
      <c r="SWC62" s="26"/>
      <c r="SWD62" s="26"/>
      <c r="SWE62" s="26"/>
      <c r="SWF62" s="26"/>
      <c r="SWG62" s="26"/>
      <c r="SWH62" s="26"/>
      <c r="SWI62" s="26"/>
      <c r="SWJ62" s="26"/>
      <c r="SWK62" s="26"/>
      <c r="SWL62" s="26"/>
      <c r="SWM62" s="26"/>
      <c r="SWN62" s="26"/>
      <c r="SWO62" s="26"/>
      <c r="SWP62" s="26"/>
      <c r="SWQ62" s="26"/>
      <c r="SWR62" s="26"/>
      <c r="SWS62" s="26"/>
      <c r="SWT62" s="26"/>
      <c r="SWU62" s="26"/>
      <c r="SWV62" s="26"/>
      <c r="SWW62" s="26"/>
      <c r="SWX62" s="26"/>
      <c r="SWY62" s="26"/>
      <c r="SWZ62" s="26"/>
      <c r="SXA62" s="26"/>
      <c r="SXB62" s="26"/>
      <c r="SXC62" s="26"/>
      <c r="SXD62" s="26"/>
      <c r="SXE62" s="26"/>
      <c r="SXF62" s="26"/>
      <c r="SXG62" s="26"/>
      <c r="SXH62" s="26"/>
      <c r="SXI62" s="26"/>
      <c r="SXJ62" s="26"/>
      <c r="SXK62" s="26"/>
      <c r="SXL62" s="26"/>
      <c r="SXM62" s="26"/>
      <c r="SXN62" s="26"/>
      <c r="SXO62" s="26"/>
      <c r="SXP62" s="26"/>
      <c r="SXQ62" s="26"/>
      <c r="SXR62" s="26"/>
      <c r="SXS62" s="26"/>
      <c r="SXT62" s="26"/>
      <c r="SXU62" s="26"/>
      <c r="SXV62" s="26"/>
      <c r="SXW62" s="26"/>
      <c r="SXX62" s="26"/>
      <c r="SXY62" s="26"/>
      <c r="SXZ62" s="26"/>
      <c r="SYA62" s="26"/>
      <c r="SYB62" s="26"/>
      <c r="SYC62" s="26"/>
      <c r="SYD62" s="26"/>
      <c r="SYE62" s="26"/>
      <c r="SYF62" s="26"/>
      <c r="SYG62" s="26"/>
      <c r="SYH62" s="26"/>
      <c r="SYI62" s="26"/>
      <c r="SYJ62" s="26"/>
      <c r="SYK62" s="26"/>
      <c r="SYL62" s="26"/>
      <c r="SYM62" s="26"/>
      <c r="SYN62" s="26"/>
      <c r="SYO62" s="26"/>
      <c r="SYP62" s="26"/>
      <c r="SYQ62" s="26"/>
      <c r="SYR62" s="26"/>
      <c r="SYS62" s="26"/>
      <c r="SYT62" s="26"/>
      <c r="SYU62" s="26"/>
      <c r="SYV62" s="26"/>
      <c r="SYW62" s="26"/>
      <c r="SYX62" s="26"/>
      <c r="SYY62" s="26"/>
      <c r="SYZ62" s="26"/>
      <c r="SZA62" s="26"/>
      <c r="SZB62" s="26"/>
      <c r="SZC62" s="26"/>
      <c r="SZD62" s="26"/>
      <c r="SZE62" s="26"/>
      <c r="SZF62" s="26"/>
      <c r="SZG62" s="26"/>
      <c r="SZH62" s="26"/>
      <c r="SZI62" s="26"/>
      <c r="SZJ62" s="26"/>
      <c r="SZK62" s="26"/>
      <c r="SZL62" s="26"/>
      <c r="SZM62" s="26"/>
      <c r="SZN62" s="26"/>
      <c r="SZO62" s="26"/>
      <c r="SZP62" s="26"/>
      <c r="SZQ62" s="26"/>
      <c r="SZR62" s="26"/>
      <c r="SZS62" s="26"/>
      <c r="SZT62" s="26"/>
      <c r="SZU62" s="26"/>
      <c r="SZV62" s="26"/>
      <c r="SZW62" s="26"/>
      <c r="SZX62" s="26"/>
      <c r="SZY62" s="26"/>
      <c r="SZZ62" s="26"/>
      <c r="TAA62" s="26"/>
      <c r="TAB62" s="26"/>
      <c r="TAC62" s="26"/>
      <c r="TAD62" s="26"/>
      <c r="TAE62" s="26"/>
      <c r="TAF62" s="26"/>
      <c r="TAG62" s="26"/>
      <c r="TAH62" s="26"/>
      <c r="TAI62" s="26"/>
      <c r="TAJ62" s="26"/>
      <c r="TAK62" s="26"/>
      <c r="TAL62" s="26"/>
      <c r="TAM62" s="26"/>
      <c r="TAN62" s="26"/>
      <c r="TAO62" s="26"/>
      <c r="TAP62" s="26"/>
      <c r="TAQ62" s="26"/>
      <c r="TAR62" s="26"/>
      <c r="TAS62" s="26"/>
      <c r="TAT62" s="26"/>
      <c r="TAU62" s="26"/>
      <c r="TAV62" s="26"/>
      <c r="TAW62" s="26"/>
      <c r="TAX62" s="26"/>
      <c r="TAY62" s="26"/>
      <c r="TAZ62" s="26"/>
      <c r="TBA62" s="26"/>
      <c r="TBB62" s="26"/>
      <c r="TBC62" s="26"/>
      <c r="TBD62" s="26"/>
      <c r="TBE62" s="26"/>
      <c r="TBF62" s="26"/>
      <c r="TBG62" s="26"/>
      <c r="TBH62" s="26"/>
      <c r="TBI62" s="26"/>
      <c r="TBJ62" s="26"/>
      <c r="TBK62" s="26"/>
      <c r="TBL62" s="26"/>
      <c r="TBM62" s="26"/>
      <c r="TBN62" s="26"/>
      <c r="TBO62" s="26"/>
      <c r="TBP62" s="26"/>
      <c r="TBQ62" s="26"/>
      <c r="TBR62" s="26"/>
      <c r="TBS62" s="26"/>
      <c r="TBT62" s="26"/>
      <c r="TBU62" s="26"/>
      <c r="TBV62" s="26"/>
      <c r="TBW62" s="26"/>
      <c r="TBX62" s="26"/>
      <c r="TBY62" s="26"/>
      <c r="TBZ62" s="26"/>
      <c r="TCA62" s="26"/>
      <c r="TCB62" s="26"/>
      <c r="TCC62" s="26"/>
      <c r="TCD62" s="26"/>
      <c r="TCE62" s="26"/>
      <c r="TCF62" s="26"/>
      <c r="TCG62" s="26"/>
      <c r="TCH62" s="26"/>
      <c r="TCI62" s="26"/>
      <c r="TCJ62" s="26"/>
      <c r="TCK62" s="26"/>
      <c r="TCL62" s="26"/>
      <c r="TCM62" s="26"/>
      <c r="TCN62" s="26"/>
      <c r="TCO62" s="26"/>
      <c r="TCP62" s="26"/>
      <c r="TCQ62" s="26"/>
      <c r="TCR62" s="26"/>
      <c r="TCS62" s="26"/>
      <c r="TCT62" s="26"/>
      <c r="TCU62" s="26"/>
      <c r="TCV62" s="26"/>
      <c r="TCW62" s="26"/>
      <c r="TCX62" s="26"/>
      <c r="TCY62" s="26"/>
      <c r="TCZ62" s="26"/>
      <c r="TDA62" s="26"/>
      <c r="TDB62" s="26"/>
      <c r="TDC62" s="26"/>
      <c r="TDD62" s="26"/>
      <c r="TDE62" s="26"/>
      <c r="TDF62" s="26"/>
      <c r="TDG62" s="26"/>
      <c r="TDH62" s="26"/>
      <c r="TDI62" s="26"/>
      <c r="TDJ62" s="26"/>
      <c r="TDK62" s="26"/>
      <c r="TDL62" s="26"/>
      <c r="TDM62" s="26"/>
      <c r="TDN62" s="26"/>
      <c r="TDO62" s="26"/>
      <c r="TDP62" s="26"/>
      <c r="TDQ62" s="26"/>
      <c r="TDR62" s="26"/>
      <c r="TDS62" s="26"/>
      <c r="TDT62" s="26"/>
      <c r="TDU62" s="26"/>
      <c r="TDV62" s="26"/>
      <c r="TDW62" s="26"/>
      <c r="TDX62" s="26"/>
      <c r="TDY62" s="26"/>
      <c r="TDZ62" s="26"/>
      <c r="TEA62" s="26"/>
      <c r="TEB62" s="26"/>
      <c r="TEC62" s="26"/>
      <c r="TED62" s="26"/>
      <c r="TEE62" s="26"/>
      <c r="TEF62" s="26"/>
      <c r="TEG62" s="26"/>
      <c r="TEH62" s="26"/>
      <c r="TEI62" s="26"/>
      <c r="TEJ62" s="26"/>
      <c r="TEK62" s="26"/>
      <c r="TEL62" s="26"/>
      <c r="TEM62" s="26"/>
      <c r="TEN62" s="26"/>
      <c r="TEO62" s="26"/>
      <c r="TEP62" s="26"/>
      <c r="TEQ62" s="26"/>
      <c r="TER62" s="26"/>
      <c r="TES62" s="26"/>
      <c r="TET62" s="26"/>
      <c r="TEU62" s="26"/>
      <c r="TEV62" s="26"/>
      <c r="TEW62" s="26"/>
      <c r="TEX62" s="26"/>
      <c r="TEY62" s="26"/>
      <c r="TEZ62" s="26"/>
      <c r="TFA62" s="26"/>
      <c r="TFB62" s="26"/>
      <c r="TFC62" s="26"/>
      <c r="TFD62" s="26"/>
      <c r="TFE62" s="26"/>
      <c r="TFF62" s="26"/>
      <c r="TFG62" s="26"/>
      <c r="TFH62" s="26"/>
      <c r="TFI62" s="26"/>
      <c r="TFJ62" s="26"/>
      <c r="TFK62" s="26"/>
      <c r="TFL62" s="26"/>
      <c r="TFM62" s="26"/>
      <c r="TFN62" s="26"/>
      <c r="TFO62" s="26"/>
      <c r="TFP62" s="26"/>
      <c r="TFQ62" s="26"/>
      <c r="TFR62" s="26"/>
      <c r="TFS62" s="26"/>
      <c r="TFT62" s="26"/>
      <c r="TFU62" s="26"/>
      <c r="TFV62" s="26"/>
      <c r="TFW62" s="26"/>
      <c r="TFX62" s="26"/>
      <c r="TFY62" s="26"/>
      <c r="TFZ62" s="26"/>
      <c r="TGA62" s="26"/>
      <c r="TGB62" s="26"/>
      <c r="TGC62" s="26"/>
      <c r="TGD62" s="26"/>
      <c r="TGE62" s="26"/>
      <c r="TGF62" s="26"/>
      <c r="TGG62" s="26"/>
      <c r="TGH62" s="26"/>
      <c r="TGI62" s="26"/>
      <c r="TGJ62" s="26"/>
      <c r="TGK62" s="26"/>
      <c r="TGL62" s="26"/>
      <c r="TGM62" s="26"/>
      <c r="TGN62" s="26"/>
      <c r="TGO62" s="26"/>
      <c r="TGP62" s="26"/>
      <c r="TGQ62" s="26"/>
      <c r="TGR62" s="26"/>
      <c r="TGS62" s="26"/>
      <c r="TGT62" s="26"/>
      <c r="TGU62" s="26"/>
      <c r="TGV62" s="26"/>
      <c r="TGW62" s="26"/>
      <c r="TGX62" s="26"/>
      <c r="TGY62" s="26"/>
      <c r="TGZ62" s="26"/>
      <c r="THA62" s="26"/>
      <c r="THB62" s="26"/>
      <c r="THC62" s="26"/>
      <c r="THD62" s="26"/>
      <c r="THE62" s="26"/>
      <c r="THF62" s="26"/>
      <c r="THG62" s="26"/>
      <c r="THH62" s="26"/>
      <c r="THI62" s="26"/>
      <c r="THJ62" s="26"/>
      <c r="THK62" s="26"/>
      <c r="THL62" s="26"/>
      <c r="THM62" s="26"/>
      <c r="THN62" s="26"/>
      <c r="THO62" s="26"/>
      <c r="THP62" s="26"/>
      <c r="THQ62" s="26"/>
      <c r="THR62" s="26"/>
      <c r="THS62" s="26"/>
      <c r="THT62" s="26"/>
      <c r="THU62" s="26"/>
      <c r="THV62" s="26"/>
      <c r="THW62" s="26"/>
      <c r="THX62" s="26"/>
      <c r="THY62" s="26"/>
      <c r="THZ62" s="26"/>
      <c r="TIA62" s="26"/>
      <c r="TIB62" s="26"/>
      <c r="TIC62" s="26"/>
      <c r="TID62" s="26"/>
      <c r="TIE62" s="26"/>
      <c r="TIF62" s="26"/>
      <c r="TIG62" s="26"/>
      <c r="TIH62" s="26"/>
      <c r="TII62" s="26"/>
      <c r="TIJ62" s="26"/>
      <c r="TIK62" s="26"/>
      <c r="TIL62" s="26"/>
      <c r="TIM62" s="26"/>
      <c r="TIN62" s="26"/>
      <c r="TIO62" s="26"/>
      <c r="TIP62" s="26"/>
      <c r="TIQ62" s="26"/>
      <c r="TIR62" s="26"/>
      <c r="TIS62" s="26"/>
      <c r="TIT62" s="26"/>
      <c r="TIU62" s="26"/>
      <c r="TIV62" s="26"/>
      <c r="TIW62" s="26"/>
      <c r="TIX62" s="26"/>
      <c r="TIY62" s="26"/>
      <c r="TIZ62" s="26"/>
      <c r="TJA62" s="26"/>
      <c r="TJB62" s="26"/>
      <c r="TJC62" s="26"/>
      <c r="TJD62" s="26"/>
      <c r="TJE62" s="26"/>
      <c r="TJF62" s="26"/>
      <c r="TJG62" s="26"/>
      <c r="TJH62" s="26"/>
      <c r="TJI62" s="26"/>
      <c r="TJJ62" s="26"/>
      <c r="TJK62" s="26"/>
      <c r="TJL62" s="26"/>
      <c r="TJM62" s="26"/>
      <c r="TJN62" s="26"/>
      <c r="TJO62" s="26"/>
      <c r="TJP62" s="26"/>
      <c r="TJQ62" s="26"/>
      <c r="TJR62" s="26"/>
      <c r="TJS62" s="26"/>
      <c r="TJT62" s="26"/>
      <c r="TJU62" s="26"/>
      <c r="TJV62" s="26"/>
      <c r="TJW62" s="26"/>
      <c r="TJX62" s="26"/>
      <c r="TJY62" s="26"/>
      <c r="TJZ62" s="26"/>
      <c r="TKA62" s="26"/>
      <c r="TKB62" s="26"/>
      <c r="TKC62" s="26"/>
      <c r="TKD62" s="26"/>
      <c r="TKE62" s="26"/>
      <c r="TKF62" s="26"/>
      <c r="TKG62" s="26"/>
      <c r="TKH62" s="26"/>
      <c r="TKI62" s="26"/>
      <c r="TKJ62" s="26"/>
      <c r="TKK62" s="26"/>
      <c r="TKL62" s="26"/>
      <c r="TKM62" s="26"/>
      <c r="TKN62" s="26"/>
      <c r="TKO62" s="26"/>
      <c r="TKP62" s="26"/>
      <c r="TKQ62" s="26"/>
      <c r="TKR62" s="26"/>
      <c r="TKS62" s="26"/>
      <c r="TKT62" s="26"/>
      <c r="TKU62" s="26"/>
      <c r="TKV62" s="26"/>
      <c r="TKW62" s="26"/>
      <c r="TKX62" s="26"/>
      <c r="TKY62" s="26"/>
      <c r="TKZ62" s="26"/>
      <c r="TLA62" s="26"/>
      <c r="TLB62" s="26"/>
      <c r="TLC62" s="26"/>
      <c r="TLD62" s="26"/>
      <c r="TLE62" s="26"/>
      <c r="TLF62" s="26"/>
      <c r="TLG62" s="26"/>
      <c r="TLH62" s="26"/>
      <c r="TLI62" s="26"/>
      <c r="TLJ62" s="26"/>
      <c r="TLK62" s="26"/>
      <c r="TLL62" s="26"/>
      <c r="TLM62" s="26"/>
      <c r="TLN62" s="26"/>
      <c r="TLO62" s="26"/>
      <c r="TLP62" s="26"/>
      <c r="TLQ62" s="26"/>
      <c r="TLR62" s="26"/>
      <c r="TLS62" s="26"/>
      <c r="TLT62" s="26"/>
      <c r="TLU62" s="26"/>
      <c r="TLV62" s="26"/>
      <c r="TLW62" s="26"/>
      <c r="TLX62" s="26"/>
      <c r="TLY62" s="26"/>
      <c r="TLZ62" s="26"/>
      <c r="TMA62" s="26"/>
      <c r="TMB62" s="26"/>
      <c r="TMC62" s="26"/>
      <c r="TMD62" s="26"/>
      <c r="TME62" s="26"/>
      <c r="TMF62" s="26"/>
      <c r="TMG62" s="26"/>
      <c r="TMH62" s="26"/>
      <c r="TMI62" s="26"/>
      <c r="TMJ62" s="26"/>
      <c r="TMK62" s="26"/>
      <c r="TML62" s="26"/>
      <c r="TMM62" s="26"/>
      <c r="TMN62" s="26"/>
      <c r="TMO62" s="26"/>
      <c r="TMP62" s="26"/>
      <c r="TMQ62" s="26"/>
      <c r="TMR62" s="26"/>
      <c r="TMS62" s="26"/>
      <c r="TMT62" s="26"/>
      <c r="TMU62" s="26"/>
      <c r="TMV62" s="26"/>
      <c r="TMW62" s="26"/>
      <c r="TMX62" s="26"/>
      <c r="TMY62" s="26"/>
      <c r="TMZ62" s="26"/>
      <c r="TNA62" s="26"/>
      <c r="TNB62" s="26"/>
      <c r="TNC62" s="26"/>
      <c r="TND62" s="26"/>
      <c r="TNE62" s="26"/>
      <c r="TNF62" s="26"/>
      <c r="TNG62" s="26"/>
      <c r="TNH62" s="26"/>
      <c r="TNI62" s="26"/>
      <c r="TNJ62" s="26"/>
      <c r="TNK62" s="26"/>
      <c r="TNL62" s="26"/>
      <c r="TNM62" s="26"/>
      <c r="TNN62" s="26"/>
      <c r="TNO62" s="26"/>
      <c r="TNP62" s="26"/>
      <c r="TNQ62" s="26"/>
      <c r="TNR62" s="26"/>
      <c r="TNS62" s="26"/>
      <c r="TNT62" s="26"/>
      <c r="TNU62" s="26"/>
      <c r="TNV62" s="26"/>
      <c r="TNW62" s="26"/>
      <c r="TNX62" s="26"/>
      <c r="TNY62" s="26"/>
      <c r="TNZ62" s="26"/>
      <c r="TOA62" s="26"/>
      <c r="TOB62" s="26"/>
      <c r="TOC62" s="26"/>
      <c r="TOD62" s="26"/>
      <c r="TOE62" s="26"/>
      <c r="TOF62" s="26"/>
      <c r="TOG62" s="26"/>
      <c r="TOH62" s="26"/>
      <c r="TOI62" s="26"/>
      <c r="TOJ62" s="26"/>
      <c r="TOK62" s="26"/>
      <c r="TOL62" s="26"/>
      <c r="TOM62" s="26"/>
      <c r="TON62" s="26"/>
      <c r="TOO62" s="26"/>
      <c r="TOP62" s="26"/>
      <c r="TOQ62" s="26"/>
      <c r="TOR62" s="26"/>
      <c r="TOS62" s="26"/>
      <c r="TOT62" s="26"/>
      <c r="TOU62" s="26"/>
      <c r="TOV62" s="26"/>
      <c r="TOW62" s="26"/>
      <c r="TOX62" s="26"/>
      <c r="TOY62" s="26"/>
      <c r="TOZ62" s="26"/>
      <c r="TPA62" s="26"/>
      <c r="TPB62" s="26"/>
      <c r="TPC62" s="26"/>
      <c r="TPD62" s="26"/>
      <c r="TPE62" s="26"/>
      <c r="TPF62" s="26"/>
      <c r="TPG62" s="26"/>
      <c r="TPH62" s="26"/>
      <c r="TPI62" s="26"/>
      <c r="TPJ62" s="26"/>
      <c r="TPK62" s="26"/>
      <c r="TPL62" s="26"/>
      <c r="TPM62" s="26"/>
      <c r="TPN62" s="26"/>
      <c r="TPO62" s="26"/>
      <c r="TPP62" s="26"/>
      <c r="TPQ62" s="26"/>
      <c r="TPR62" s="26"/>
      <c r="TPS62" s="26"/>
      <c r="TPT62" s="26"/>
      <c r="TPU62" s="26"/>
      <c r="TPV62" s="26"/>
      <c r="TPW62" s="26"/>
      <c r="TPX62" s="26"/>
      <c r="TPY62" s="26"/>
      <c r="TPZ62" s="26"/>
      <c r="TQA62" s="26"/>
      <c r="TQB62" s="26"/>
      <c r="TQC62" s="26"/>
      <c r="TQD62" s="26"/>
      <c r="TQE62" s="26"/>
      <c r="TQF62" s="26"/>
      <c r="TQG62" s="26"/>
      <c r="TQH62" s="26"/>
      <c r="TQI62" s="26"/>
      <c r="TQJ62" s="26"/>
      <c r="TQK62" s="26"/>
      <c r="TQL62" s="26"/>
      <c r="TQM62" s="26"/>
      <c r="TQN62" s="26"/>
      <c r="TQO62" s="26"/>
      <c r="TQP62" s="26"/>
      <c r="TQQ62" s="26"/>
      <c r="TQR62" s="26"/>
      <c r="TQS62" s="26"/>
      <c r="TQT62" s="26"/>
      <c r="TQU62" s="26"/>
      <c r="TQV62" s="26"/>
      <c r="TQW62" s="26"/>
      <c r="TQX62" s="26"/>
      <c r="TQY62" s="26"/>
      <c r="TQZ62" s="26"/>
      <c r="TRA62" s="26"/>
      <c r="TRB62" s="26"/>
      <c r="TRC62" s="26"/>
      <c r="TRD62" s="26"/>
      <c r="TRE62" s="26"/>
      <c r="TRF62" s="26"/>
      <c r="TRG62" s="26"/>
      <c r="TRH62" s="26"/>
      <c r="TRI62" s="26"/>
      <c r="TRJ62" s="26"/>
      <c r="TRK62" s="26"/>
      <c r="TRL62" s="26"/>
      <c r="TRM62" s="26"/>
      <c r="TRN62" s="26"/>
      <c r="TRO62" s="26"/>
      <c r="TRP62" s="26"/>
      <c r="TRQ62" s="26"/>
      <c r="TRR62" s="26"/>
      <c r="TRS62" s="26"/>
      <c r="TRT62" s="26"/>
      <c r="TRU62" s="26"/>
      <c r="TRV62" s="26"/>
      <c r="TRW62" s="26"/>
      <c r="TRX62" s="26"/>
      <c r="TRY62" s="26"/>
      <c r="TRZ62" s="26"/>
      <c r="TSA62" s="26"/>
      <c r="TSB62" s="26"/>
      <c r="TSC62" s="26"/>
      <c r="TSD62" s="26"/>
      <c r="TSE62" s="26"/>
      <c r="TSF62" s="26"/>
      <c r="TSG62" s="26"/>
      <c r="TSH62" s="26"/>
      <c r="TSI62" s="26"/>
      <c r="TSJ62" s="26"/>
      <c r="TSK62" s="26"/>
      <c r="TSL62" s="26"/>
      <c r="TSM62" s="26"/>
      <c r="TSN62" s="26"/>
      <c r="TSO62" s="26"/>
      <c r="TSP62" s="26"/>
      <c r="TSQ62" s="26"/>
      <c r="TSR62" s="26"/>
      <c r="TSS62" s="26"/>
      <c r="TST62" s="26"/>
      <c r="TSU62" s="26"/>
      <c r="TSV62" s="26"/>
      <c r="TSW62" s="26"/>
      <c r="TSX62" s="26"/>
      <c r="TSY62" s="26"/>
      <c r="TSZ62" s="26"/>
      <c r="TTA62" s="26"/>
      <c r="TTB62" s="26"/>
      <c r="TTC62" s="26"/>
      <c r="TTD62" s="26"/>
      <c r="TTE62" s="26"/>
      <c r="TTF62" s="26"/>
      <c r="TTG62" s="26"/>
      <c r="TTH62" s="26"/>
      <c r="TTI62" s="26"/>
      <c r="TTJ62" s="26"/>
      <c r="TTK62" s="26"/>
      <c r="TTL62" s="26"/>
      <c r="TTM62" s="26"/>
      <c r="TTN62" s="26"/>
      <c r="TTO62" s="26"/>
      <c r="TTP62" s="26"/>
      <c r="TTQ62" s="26"/>
      <c r="TTR62" s="26"/>
      <c r="TTS62" s="26"/>
      <c r="TTT62" s="26"/>
      <c r="TTU62" s="26"/>
      <c r="TTV62" s="26"/>
      <c r="TTW62" s="26"/>
      <c r="TTX62" s="26"/>
      <c r="TTY62" s="26"/>
      <c r="TTZ62" s="26"/>
      <c r="TUA62" s="26"/>
      <c r="TUB62" s="26"/>
      <c r="TUC62" s="26"/>
      <c r="TUD62" s="26"/>
      <c r="TUE62" s="26"/>
      <c r="TUF62" s="26"/>
      <c r="TUG62" s="26"/>
      <c r="TUH62" s="26"/>
      <c r="TUI62" s="26"/>
      <c r="TUJ62" s="26"/>
      <c r="TUK62" s="26"/>
      <c r="TUL62" s="26"/>
      <c r="TUM62" s="26"/>
      <c r="TUN62" s="26"/>
      <c r="TUO62" s="26"/>
      <c r="TUP62" s="26"/>
      <c r="TUQ62" s="26"/>
      <c r="TUR62" s="26"/>
      <c r="TUS62" s="26"/>
      <c r="TUT62" s="26"/>
      <c r="TUU62" s="26"/>
      <c r="TUV62" s="26"/>
      <c r="TUW62" s="26"/>
      <c r="TUX62" s="26"/>
      <c r="TUY62" s="26"/>
      <c r="TUZ62" s="26"/>
      <c r="TVA62" s="26"/>
      <c r="TVB62" s="26"/>
      <c r="TVC62" s="26"/>
      <c r="TVD62" s="26"/>
      <c r="TVE62" s="26"/>
      <c r="TVF62" s="26"/>
      <c r="TVG62" s="26"/>
      <c r="TVH62" s="26"/>
      <c r="TVI62" s="26"/>
      <c r="TVJ62" s="26"/>
      <c r="TVK62" s="26"/>
      <c r="TVL62" s="26"/>
      <c r="TVM62" s="26"/>
      <c r="TVN62" s="26"/>
      <c r="TVO62" s="26"/>
      <c r="TVP62" s="26"/>
      <c r="TVQ62" s="26"/>
      <c r="TVR62" s="26"/>
      <c r="TVS62" s="26"/>
      <c r="TVT62" s="26"/>
      <c r="TVU62" s="26"/>
      <c r="TVV62" s="26"/>
      <c r="TVW62" s="26"/>
      <c r="TVX62" s="26"/>
      <c r="TVY62" s="26"/>
      <c r="TVZ62" s="26"/>
      <c r="TWA62" s="26"/>
      <c r="TWB62" s="26"/>
      <c r="TWC62" s="26"/>
      <c r="TWD62" s="26"/>
      <c r="TWE62" s="26"/>
      <c r="TWF62" s="26"/>
      <c r="TWG62" s="26"/>
      <c r="TWH62" s="26"/>
      <c r="TWI62" s="26"/>
      <c r="TWJ62" s="26"/>
      <c r="TWK62" s="26"/>
      <c r="TWL62" s="26"/>
      <c r="TWM62" s="26"/>
      <c r="TWN62" s="26"/>
      <c r="TWO62" s="26"/>
      <c r="TWP62" s="26"/>
      <c r="TWQ62" s="26"/>
      <c r="TWR62" s="26"/>
      <c r="TWS62" s="26"/>
      <c r="TWT62" s="26"/>
      <c r="TWU62" s="26"/>
      <c r="TWV62" s="26"/>
      <c r="TWW62" s="26"/>
      <c r="TWX62" s="26"/>
      <c r="TWY62" s="26"/>
      <c r="TWZ62" s="26"/>
      <c r="TXA62" s="26"/>
      <c r="TXB62" s="26"/>
      <c r="TXC62" s="26"/>
      <c r="TXD62" s="26"/>
      <c r="TXE62" s="26"/>
      <c r="TXF62" s="26"/>
      <c r="TXG62" s="26"/>
      <c r="TXH62" s="26"/>
      <c r="TXI62" s="26"/>
      <c r="TXJ62" s="26"/>
      <c r="TXK62" s="26"/>
      <c r="TXL62" s="26"/>
      <c r="TXM62" s="26"/>
      <c r="TXN62" s="26"/>
      <c r="TXO62" s="26"/>
      <c r="TXP62" s="26"/>
      <c r="TXQ62" s="26"/>
      <c r="TXR62" s="26"/>
      <c r="TXS62" s="26"/>
      <c r="TXT62" s="26"/>
      <c r="TXU62" s="26"/>
      <c r="TXV62" s="26"/>
      <c r="TXW62" s="26"/>
      <c r="TXX62" s="26"/>
      <c r="TXY62" s="26"/>
      <c r="TXZ62" s="26"/>
      <c r="TYA62" s="26"/>
      <c r="TYB62" s="26"/>
      <c r="TYC62" s="26"/>
      <c r="TYD62" s="26"/>
      <c r="TYE62" s="26"/>
      <c r="TYF62" s="26"/>
      <c r="TYG62" s="26"/>
      <c r="TYH62" s="26"/>
      <c r="TYI62" s="26"/>
      <c r="TYJ62" s="26"/>
      <c r="TYK62" s="26"/>
      <c r="TYL62" s="26"/>
      <c r="TYM62" s="26"/>
      <c r="TYN62" s="26"/>
      <c r="TYO62" s="26"/>
      <c r="TYP62" s="26"/>
      <c r="TYQ62" s="26"/>
      <c r="TYR62" s="26"/>
      <c r="TYS62" s="26"/>
      <c r="TYT62" s="26"/>
      <c r="TYU62" s="26"/>
      <c r="TYV62" s="26"/>
      <c r="TYW62" s="26"/>
      <c r="TYX62" s="26"/>
      <c r="TYY62" s="26"/>
      <c r="TYZ62" s="26"/>
      <c r="TZA62" s="26"/>
      <c r="TZB62" s="26"/>
      <c r="TZC62" s="26"/>
      <c r="TZD62" s="26"/>
      <c r="TZE62" s="26"/>
      <c r="TZF62" s="26"/>
      <c r="TZG62" s="26"/>
      <c r="TZH62" s="26"/>
      <c r="TZI62" s="26"/>
      <c r="TZJ62" s="26"/>
      <c r="TZK62" s="26"/>
      <c r="TZL62" s="26"/>
      <c r="TZM62" s="26"/>
      <c r="TZN62" s="26"/>
      <c r="TZO62" s="26"/>
      <c r="TZP62" s="26"/>
      <c r="TZQ62" s="26"/>
      <c r="TZR62" s="26"/>
      <c r="TZS62" s="26"/>
      <c r="TZT62" s="26"/>
      <c r="TZU62" s="26"/>
      <c r="TZV62" s="26"/>
      <c r="TZW62" s="26"/>
      <c r="TZX62" s="26"/>
      <c r="TZY62" s="26"/>
      <c r="TZZ62" s="26"/>
      <c r="UAA62" s="26"/>
      <c r="UAB62" s="26"/>
      <c r="UAC62" s="26"/>
      <c r="UAD62" s="26"/>
      <c r="UAE62" s="26"/>
      <c r="UAF62" s="26"/>
      <c r="UAG62" s="26"/>
      <c r="UAH62" s="26"/>
      <c r="UAI62" s="26"/>
      <c r="UAJ62" s="26"/>
      <c r="UAK62" s="26"/>
      <c r="UAL62" s="26"/>
      <c r="UAM62" s="26"/>
      <c r="UAN62" s="26"/>
      <c r="UAO62" s="26"/>
      <c r="UAP62" s="26"/>
      <c r="UAQ62" s="26"/>
      <c r="UAR62" s="26"/>
      <c r="UAS62" s="26"/>
      <c r="UAT62" s="26"/>
      <c r="UAU62" s="26"/>
      <c r="UAV62" s="26"/>
      <c r="UAW62" s="26"/>
      <c r="UAX62" s="26"/>
      <c r="UAY62" s="26"/>
      <c r="UAZ62" s="26"/>
      <c r="UBA62" s="26"/>
      <c r="UBB62" s="26"/>
      <c r="UBC62" s="26"/>
      <c r="UBD62" s="26"/>
      <c r="UBE62" s="26"/>
      <c r="UBF62" s="26"/>
      <c r="UBG62" s="26"/>
      <c r="UBH62" s="26"/>
      <c r="UBI62" s="26"/>
      <c r="UBJ62" s="26"/>
      <c r="UBK62" s="26"/>
      <c r="UBL62" s="26"/>
      <c r="UBM62" s="26"/>
      <c r="UBN62" s="26"/>
      <c r="UBO62" s="26"/>
      <c r="UBP62" s="26"/>
      <c r="UBQ62" s="26"/>
      <c r="UBR62" s="26"/>
      <c r="UBS62" s="26"/>
      <c r="UBT62" s="26"/>
      <c r="UBU62" s="26"/>
      <c r="UBV62" s="26"/>
      <c r="UBW62" s="26"/>
      <c r="UBX62" s="26"/>
      <c r="UBY62" s="26"/>
      <c r="UBZ62" s="26"/>
      <c r="UCA62" s="26"/>
      <c r="UCB62" s="26"/>
      <c r="UCC62" s="26"/>
      <c r="UCD62" s="26"/>
      <c r="UCE62" s="26"/>
      <c r="UCF62" s="26"/>
      <c r="UCG62" s="26"/>
      <c r="UCH62" s="26"/>
      <c r="UCI62" s="26"/>
      <c r="UCJ62" s="26"/>
      <c r="UCK62" s="26"/>
      <c r="UCL62" s="26"/>
      <c r="UCM62" s="26"/>
      <c r="UCN62" s="26"/>
      <c r="UCO62" s="26"/>
      <c r="UCP62" s="26"/>
      <c r="UCQ62" s="26"/>
      <c r="UCR62" s="26"/>
      <c r="UCS62" s="26"/>
      <c r="UCT62" s="26"/>
      <c r="UCU62" s="26"/>
      <c r="UCV62" s="26"/>
      <c r="UCW62" s="26"/>
      <c r="UCX62" s="26"/>
      <c r="UCY62" s="26"/>
      <c r="UCZ62" s="26"/>
      <c r="UDA62" s="26"/>
      <c r="UDB62" s="26"/>
      <c r="UDC62" s="26"/>
      <c r="UDD62" s="26"/>
      <c r="UDE62" s="26"/>
      <c r="UDF62" s="26"/>
      <c r="UDG62" s="26"/>
      <c r="UDH62" s="26"/>
      <c r="UDI62" s="26"/>
      <c r="UDJ62" s="26"/>
      <c r="UDK62" s="26"/>
      <c r="UDL62" s="26"/>
      <c r="UDM62" s="26"/>
      <c r="UDN62" s="26"/>
      <c r="UDO62" s="26"/>
      <c r="UDP62" s="26"/>
      <c r="UDQ62" s="26"/>
      <c r="UDR62" s="26"/>
      <c r="UDS62" s="26"/>
      <c r="UDT62" s="26"/>
      <c r="UDU62" s="26"/>
      <c r="UDV62" s="26"/>
      <c r="UDW62" s="26"/>
      <c r="UDX62" s="26"/>
      <c r="UDY62" s="26"/>
      <c r="UDZ62" s="26"/>
      <c r="UEA62" s="26"/>
      <c r="UEB62" s="26"/>
      <c r="UEC62" s="26"/>
      <c r="UED62" s="26"/>
      <c r="UEE62" s="26"/>
      <c r="UEF62" s="26"/>
      <c r="UEG62" s="26"/>
      <c r="UEH62" s="26"/>
      <c r="UEI62" s="26"/>
      <c r="UEJ62" s="26"/>
      <c r="UEK62" s="26"/>
      <c r="UEL62" s="26"/>
      <c r="UEM62" s="26"/>
      <c r="UEN62" s="26"/>
      <c r="UEO62" s="26"/>
      <c r="UEP62" s="26"/>
      <c r="UEQ62" s="26"/>
      <c r="UER62" s="26"/>
      <c r="UES62" s="26"/>
      <c r="UET62" s="26"/>
      <c r="UEU62" s="26"/>
      <c r="UEV62" s="26"/>
      <c r="UEW62" s="26"/>
      <c r="UEX62" s="26"/>
      <c r="UEY62" s="26"/>
      <c r="UEZ62" s="26"/>
      <c r="UFA62" s="26"/>
      <c r="UFB62" s="26"/>
      <c r="UFC62" s="26"/>
      <c r="UFD62" s="26"/>
      <c r="UFE62" s="26"/>
      <c r="UFF62" s="26"/>
      <c r="UFG62" s="26"/>
      <c r="UFH62" s="26"/>
      <c r="UFI62" s="26"/>
      <c r="UFJ62" s="26"/>
      <c r="UFK62" s="26"/>
      <c r="UFL62" s="26"/>
      <c r="UFM62" s="26"/>
      <c r="UFN62" s="26"/>
      <c r="UFO62" s="26"/>
      <c r="UFP62" s="26"/>
      <c r="UFQ62" s="26"/>
      <c r="UFR62" s="26"/>
      <c r="UFS62" s="26"/>
      <c r="UFT62" s="26"/>
      <c r="UFU62" s="26"/>
      <c r="UFV62" s="26"/>
      <c r="UFW62" s="26"/>
      <c r="UFX62" s="26"/>
      <c r="UFY62" s="26"/>
      <c r="UFZ62" s="26"/>
      <c r="UGA62" s="26"/>
      <c r="UGB62" s="26"/>
      <c r="UGC62" s="26"/>
      <c r="UGD62" s="26"/>
      <c r="UGE62" s="26"/>
      <c r="UGF62" s="26"/>
      <c r="UGG62" s="26"/>
      <c r="UGH62" s="26"/>
      <c r="UGI62" s="26"/>
      <c r="UGJ62" s="26"/>
      <c r="UGK62" s="26"/>
      <c r="UGL62" s="26"/>
      <c r="UGM62" s="26"/>
      <c r="UGN62" s="26"/>
      <c r="UGO62" s="26"/>
      <c r="UGP62" s="26"/>
      <c r="UGQ62" s="26"/>
      <c r="UGR62" s="26"/>
      <c r="UGS62" s="26"/>
      <c r="UGT62" s="26"/>
      <c r="UGU62" s="26"/>
      <c r="UGV62" s="26"/>
      <c r="UGW62" s="26"/>
      <c r="UGX62" s="26"/>
      <c r="UGY62" s="26"/>
      <c r="UGZ62" s="26"/>
      <c r="UHA62" s="26"/>
      <c r="UHB62" s="26"/>
      <c r="UHC62" s="26"/>
      <c r="UHD62" s="26"/>
      <c r="UHE62" s="26"/>
      <c r="UHF62" s="26"/>
      <c r="UHG62" s="26"/>
      <c r="UHH62" s="26"/>
      <c r="UHI62" s="26"/>
      <c r="UHJ62" s="26"/>
      <c r="UHK62" s="26"/>
      <c r="UHL62" s="26"/>
      <c r="UHM62" s="26"/>
      <c r="UHN62" s="26"/>
      <c r="UHO62" s="26"/>
      <c r="UHP62" s="26"/>
      <c r="UHQ62" s="26"/>
      <c r="UHR62" s="26"/>
      <c r="UHS62" s="26"/>
      <c r="UHT62" s="26"/>
      <c r="UHU62" s="26"/>
      <c r="UHV62" s="26"/>
      <c r="UHW62" s="26"/>
      <c r="UHX62" s="26"/>
      <c r="UHY62" s="26"/>
      <c r="UHZ62" s="26"/>
      <c r="UIA62" s="26"/>
      <c r="UIB62" s="26"/>
      <c r="UIC62" s="26"/>
      <c r="UID62" s="26"/>
      <c r="UIE62" s="26"/>
      <c r="UIF62" s="26"/>
      <c r="UIG62" s="26"/>
      <c r="UIH62" s="26"/>
      <c r="UII62" s="26"/>
      <c r="UIJ62" s="26"/>
      <c r="UIK62" s="26"/>
      <c r="UIL62" s="26"/>
      <c r="UIM62" s="26"/>
      <c r="UIN62" s="26"/>
      <c r="UIO62" s="26"/>
      <c r="UIP62" s="26"/>
      <c r="UIQ62" s="26"/>
      <c r="UIR62" s="26"/>
      <c r="UIS62" s="26"/>
      <c r="UIT62" s="26"/>
      <c r="UIU62" s="26"/>
      <c r="UIV62" s="26"/>
      <c r="UIW62" s="26"/>
      <c r="UIX62" s="26"/>
      <c r="UIY62" s="26"/>
      <c r="UIZ62" s="26"/>
      <c r="UJA62" s="26"/>
      <c r="UJB62" s="26"/>
      <c r="UJC62" s="26"/>
      <c r="UJD62" s="26"/>
      <c r="UJE62" s="26"/>
      <c r="UJF62" s="26"/>
      <c r="UJG62" s="26"/>
      <c r="UJH62" s="26"/>
      <c r="UJI62" s="26"/>
      <c r="UJJ62" s="26"/>
      <c r="UJK62" s="26"/>
      <c r="UJL62" s="26"/>
      <c r="UJM62" s="26"/>
      <c r="UJN62" s="26"/>
      <c r="UJO62" s="26"/>
      <c r="UJP62" s="26"/>
      <c r="UJQ62" s="26"/>
      <c r="UJR62" s="26"/>
      <c r="UJS62" s="26"/>
      <c r="UJT62" s="26"/>
      <c r="UJU62" s="26"/>
      <c r="UJV62" s="26"/>
      <c r="UJW62" s="26"/>
      <c r="UJX62" s="26"/>
      <c r="UJY62" s="26"/>
      <c r="UJZ62" s="26"/>
      <c r="UKA62" s="26"/>
      <c r="UKB62" s="26"/>
      <c r="UKC62" s="26"/>
      <c r="UKD62" s="26"/>
      <c r="UKE62" s="26"/>
      <c r="UKF62" s="26"/>
      <c r="UKG62" s="26"/>
      <c r="UKH62" s="26"/>
      <c r="UKI62" s="26"/>
      <c r="UKJ62" s="26"/>
      <c r="UKK62" s="26"/>
      <c r="UKL62" s="26"/>
      <c r="UKM62" s="26"/>
      <c r="UKN62" s="26"/>
      <c r="UKO62" s="26"/>
      <c r="UKP62" s="26"/>
      <c r="UKQ62" s="26"/>
      <c r="UKR62" s="26"/>
      <c r="UKS62" s="26"/>
      <c r="UKT62" s="26"/>
      <c r="UKU62" s="26"/>
      <c r="UKV62" s="26"/>
      <c r="UKW62" s="26"/>
      <c r="UKX62" s="26"/>
      <c r="UKY62" s="26"/>
      <c r="UKZ62" s="26"/>
      <c r="ULA62" s="26"/>
      <c r="ULB62" s="26"/>
      <c r="ULC62" s="26"/>
      <c r="ULD62" s="26"/>
      <c r="ULE62" s="26"/>
      <c r="ULF62" s="26"/>
      <c r="ULG62" s="26"/>
      <c r="ULH62" s="26"/>
      <c r="ULI62" s="26"/>
      <c r="ULJ62" s="26"/>
      <c r="ULK62" s="26"/>
      <c r="ULL62" s="26"/>
      <c r="ULM62" s="26"/>
      <c r="ULN62" s="26"/>
      <c r="ULO62" s="26"/>
      <c r="ULP62" s="26"/>
      <c r="ULQ62" s="26"/>
      <c r="ULR62" s="26"/>
      <c r="ULS62" s="26"/>
      <c r="ULT62" s="26"/>
      <c r="ULU62" s="26"/>
      <c r="ULV62" s="26"/>
      <c r="ULW62" s="26"/>
      <c r="ULX62" s="26"/>
      <c r="ULY62" s="26"/>
      <c r="ULZ62" s="26"/>
      <c r="UMA62" s="26"/>
      <c r="UMB62" s="26"/>
      <c r="UMC62" s="26"/>
      <c r="UMD62" s="26"/>
      <c r="UME62" s="26"/>
      <c r="UMF62" s="26"/>
      <c r="UMG62" s="26"/>
      <c r="UMH62" s="26"/>
      <c r="UMI62" s="26"/>
      <c r="UMJ62" s="26"/>
      <c r="UMK62" s="26"/>
      <c r="UML62" s="26"/>
      <c r="UMM62" s="26"/>
      <c r="UMN62" s="26"/>
      <c r="UMO62" s="26"/>
      <c r="UMP62" s="26"/>
      <c r="UMQ62" s="26"/>
      <c r="UMR62" s="26"/>
      <c r="UMS62" s="26"/>
      <c r="UMT62" s="26"/>
      <c r="UMU62" s="26"/>
      <c r="UMV62" s="26"/>
      <c r="UMW62" s="26"/>
      <c r="UMX62" s="26"/>
      <c r="UMY62" s="26"/>
      <c r="UMZ62" s="26"/>
      <c r="UNA62" s="26"/>
      <c r="UNB62" s="26"/>
      <c r="UNC62" s="26"/>
      <c r="UND62" s="26"/>
      <c r="UNE62" s="26"/>
      <c r="UNF62" s="26"/>
      <c r="UNG62" s="26"/>
      <c r="UNH62" s="26"/>
      <c r="UNI62" s="26"/>
      <c r="UNJ62" s="26"/>
      <c r="UNK62" s="26"/>
      <c r="UNL62" s="26"/>
      <c r="UNM62" s="26"/>
      <c r="UNN62" s="26"/>
      <c r="UNO62" s="26"/>
      <c r="UNP62" s="26"/>
      <c r="UNQ62" s="26"/>
      <c r="UNR62" s="26"/>
      <c r="UNS62" s="26"/>
      <c r="UNT62" s="26"/>
      <c r="UNU62" s="26"/>
      <c r="UNV62" s="26"/>
      <c r="UNW62" s="26"/>
      <c r="UNX62" s="26"/>
      <c r="UNY62" s="26"/>
      <c r="UNZ62" s="26"/>
      <c r="UOA62" s="26"/>
      <c r="UOB62" s="26"/>
      <c r="UOC62" s="26"/>
      <c r="UOD62" s="26"/>
      <c r="UOE62" s="26"/>
      <c r="UOF62" s="26"/>
      <c r="UOG62" s="26"/>
      <c r="UOH62" s="26"/>
      <c r="UOI62" s="26"/>
      <c r="UOJ62" s="26"/>
      <c r="UOK62" s="26"/>
      <c r="UOL62" s="26"/>
      <c r="UOM62" s="26"/>
      <c r="UON62" s="26"/>
      <c r="UOO62" s="26"/>
      <c r="UOP62" s="26"/>
      <c r="UOQ62" s="26"/>
      <c r="UOR62" s="26"/>
      <c r="UOS62" s="26"/>
      <c r="UOT62" s="26"/>
      <c r="UOU62" s="26"/>
      <c r="UOV62" s="26"/>
      <c r="UOW62" s="26"/>
      <c r="UOX62" s="26"/>
      <c r="UOY62" s="26"/>
      <c r="UOZ62" s="26"/>
      <c r="UPA62" s="26"/>
      <c r="UPB62" s="26"/>
      <c r="UPC62" s="26"/>
      <c r="UPD62" s="26"/>
      <c r="UPE62" s="26"/>
      <c r="UPF62" s="26"/>
      <c r="UPG62" s="26"/>
      <c r="UPH62" s="26"/>
      <c r="UPI62" s="26"/>
      <c r="UPJ62" s="26"/>
      <c r="UPK62" s="26"/>
      <c r="UPL62" s="26"/>
      <c r="UPM62" s="26"/>
      <c r="UPN62" s="26"/>
      <c r="UPO62" s="26"/>
      <c r="UPP62" s="26"/>
      <c r="UPQ62" s="26"/>
      <c r="UPR62" s="26"/>
      <c r="UPS62" s="26"/>
      <c r="UPT62" s="26"/>
      <c r="UPU62" s="26"/>
      <c r="UPV62" s="26"/>
      <c r="UPW62" s="26"/>
      <c r="UPX62" s="26"/>
      <c r="UPY62" s="26"/>
      <c r="UPZ62" s="26"/>
      <c r="UQA62" s="26"/>
      <c r="UQB62" s="26"/>
      <c r="UQC62" s="26"/>
      <c r="UQD62" s="26"/>
      <c r="UQE62" s="26"/>
      <c r="UQF62" s="26"/>
      <c r="UQG62" s="26"/>
      <c r="UQH62" s="26"/>
      <c r="UQI62" s="26"/>
      <c r="UQJ62" s="26"/>
      <c r="UQK62" s="26"/>
      <c r="UQL62" s="26"/>
      <c r="UQM62" s="26"/>
      <c r="UQN62" s="26"/>
      <c r="UQO62" s="26"/>
      <c r="UQP62" s="26"/>
      <c r="UQQ62" s="26"/>
      <c r="UQR62" s="26"/>
      <c r="UQS62" s="26"/>
      <c r="UQT62" s="26"/>
      <c r="UQU62" s="26"/>
      <c r="UQV62" s="26"/>
      <c r="UQW62" s="26"/>
      <c r="UQX62" s="26"/>
      <c r="UQY62" s="26"/>
      <c r="UQZ62" s="26"/>
      <c r="URA62" s="26"/>
      <c r="URB62" s="26"/>
      <c r="URC62" s="26"/>
      <c r="URD62" s="26"/>
      <c r="URE62" s="26"/>
      <c r="URF62" s="26"/>
      <c r="URG62" s="26"/>
      <c r="URH62" s="26"/>
      <c r="URI62" s="26"/>
      <c r="URJ62" s="26"/>
      <c r="URK62" s="26"/>
      <c r="URL62" s="26"/>
      <c r="URM62" s="26"/>
      <c r="URN62" s="26"/>
      <c r="URO62" s="26"/>
      <c r="URP62" s="26"/>
      <c r="URQ62" s="26"/>
      <c r="URR62" s="26"/>
      <c r="URS62" s="26"/>
      <c r="URT62" s="26"/>
      <c r="URU62" s="26"/>
      <c r="URV62" s="26"/>
      <c r="URW62" s="26"/>
      <c r="URX62" s="26"/>
      <c r="URY62" s="26"/>
      <c r="URZ62" s="26"/>
      <c r="USA62" s="26"/>
      <c r="USB62" s="26"/>
      <c r="USC62" s="26"/>
      <c r="USD62" s="26"/>
      <c r="USE62" s="26"/>
      <c r="USF62" s="26"/>
      <c r="USG62" s="26"/>
      <c r="USH62" s="26"/>
      <c r="USI62" s="26"/>
      <c r="USJ62" s="26"/>
      <c r="USK62" s="26"/>
      <c r="USL62" s="26"/>
      <c r="USM62" s="26"/>
      <c r="USN62" s="26"/>
      <c r="USO62" s="26"/>
      <c r="USP62" s="26"/>
      <c r="USQ62" s="26"/>
      <c r="USR62" s="26"/>
      <c r="USS62" s="26"/>
      <c r="UST62" s="26"/>
      <c r="USU62" s="26"/>
      <c r="USV62" s="26"/>
      <c r="USW62" s="26"/>
      <c r="USX62" s="26"/>
      <c r="USY62" s="26"/>
      <c r="USZ62" s="26"/>
      <c r="UTA62" s="26"/>
      <c r="UTB62" s="26"/>
      <c r="UTC62" s="26"/>
      <c r="UTD62" s="26"/>
      <c r="UTE62" s="26"/>
      <c r="UTF62" s="26"/>
      <c r="UTG62" s="26"/>
      <c r="UTH62" s="26"/>
      <c r="UTI62" s="26"/>
      <c r="UTJ62" s="26"/>
      <c r="UTK62" s="26"/>
      <c r="UTL62" s="26"/>
      <c r="UTM62" s="26"/>
      <c r="UTN62" s="26"/>
      <c r="UTO62" s="26"/>
      <c r="UTP62" s="26"/>
      <c r="UTQ62" s="26"/>
      <c r="UTR62" s="26"/>
      <c r="UTS62" s="26"/>
      <c r="UTT62" s="26"/>
      <c r="UTU62" s="26"/>
      <c r="UTV62" s="26"/>
      <c r="UTW62" s="26"/>
      <c r="UTX62" s="26"/>
      <c r="UTY62" s="26"/>
      <c r="UTZ62" s="26"/>
      <c r="UUA62" s="26"/>
      <c r="UUB62" s="26"/>
      <c r="UUC62" s="26"/>
      <c r="UUD62" s="26"/>
      <c r="UUE62" s="26"/>
      <c r="UUF62" s="26"/>
      <c r="UUG62" s="26"/>
      <c r="UUH62" s="26"/>
      <c r="UUI62" s="26"/>
      <c r="UUJ62" s="26"/>
      <c r="UUK62" s="26"/>
      <c r="UUL62" s="26"/>
      <c r="UUM62" s="26"/>
      <c r="UUN62" s="26"/>
      <c r="UUO62" s="26"/>
      <c r="UUP62" s="26"/>
      <c r="UUQ62" s="26"/>
      <c r="UUR62" s="26"/>
      <c r="UUS62" s="26"/>
      <c r="UUT62" s="26"/>
      <c r="UUU62" s="26"/>
      <c r="UUV62" s="26"/>
      <c r="UUW62" s="26"/>
      <c r="UUX62" s="26"/>
      <c r="UUY62" s="26"/>
      <c r="UUZ62" s="26"/>
      <c r="UVA62" s="26"/>
      <c r="UVB62" s="26"/>
      <c r="UVC62" s="26"/>
      <c r="UVD62" s="26"/>
      <c r="UVE62" s="26"/>
      <c r="UVF62" s="26"/>
      <c r="UVG62" s="26"/>
      <c r="UVH62" s="26"/>
      <c r="UVI62" s="26"/>
      <c r="UVJ62" s="26"/>
      <c r="UVK62" s="26"/>
      <c r="UVL62" s="26"/>
      <c r="UVM62" s="26"/>
      <c r="UVN62" s="26"/>
      <c r="UVO62" s="26"/>
      <c r="UVP62" s="26"/>
      <c r="UVQ62" s="26"/>
      <c r="UVR62" s="26"/>
      <c r="UVS62" s="26"/>
      <c r="UVT62" s="26"/>
      <c r="UVU62" s="26"/>
      <c r="UVV62" s="26"/>
      <c r="UVW62" s="26"/>
      <c r="UVX62" s="26"/>
      <c r="UVY62" s="26"/>
      <c r="UVZ62" s="26"/>
      <c r="UWA62" s="26"/>
      <c r="UWB62" s="26"/>
      <c r="UWC62" s="26"/>
      <c r="UWD62" s="26"/>
      <c r="UWE62" s="26"/>
      <c r="UWF62" s="26"/>
      <c r="UWG62" s="26"/>
      <c r="UWH62" s="26"/>
      <c r="UWI62" s="26"/>
      <c r="UWJ62" s="26"/>
      <c r="UWK62" s="26"/>
      <c r="UWL62" s="26"/>
      <c r="UWM62" s="26"/>
      <c r="UWN62" s="26"/>
      <c r="UWO62" s="26"/>
      <c r="UWP62" s="26"/>
      <c r="UWQ62" s="26"/>
      <c r="UWR62" s="26"/>
      <c r="UWS62" s="26"/>
      <c r="UWT62" s="26"/>
      <c r="UWU62" s="26"/>
      <c r="UWV62" s="26"/>
      <c r="UWW62" s="26"/>
      <c r="UWX62" s="26"/>
      <c r="UWY62" s="26"/>
      <c r="UWZ62" s="26"/>
      <c r="UXA62" s="26"/>
      <c r="UXB62" s="26"/>
      <c r="UXC62" s="26"/>
      <c r="UXD62" s="26"/>
      <c r="UXE62" s="26"/>
      <c r="UXF62" s="26"/>
      <c r="UXG62" s="26"/>
      <c r="UXH62" s="26"/>
      <c r="UXI62" s="26"/>
      <c r="UXJ62" s="26"/>
      <c r="UXK62" s="26"/>
      <c r="UXL62" s="26"/>
      <c r="UXM62" s="26"/>
      <c r="UXN62" s="26"/>
      <c r="UXO62" s="26"/>
      <c r="UXP62" s="26"/>
      <c r="UXQ62" s="26"/>
      <c r="UXR62" s="26"/>
      <c r="UXS62" s="26"/>
      <c r="UXT62" s="26"/>
      <c r="UXU62" s="26"/>
      <c r="UXV62" s="26"/>
      <c r="UXW62" s="26"/>
      <c r="UXX62" s="26"/>
      <c r="UXY62" s="26"/>
      <c r="UXZ62" s="26"/>
      <c r="UYA62" s="26"/>
      <c r="UYB62" s="26"/>
      <c r="UYC62" s="26"/>
      <c r="UYD62" s="26"/>
      <c r="UYE62" s="26"/>
      <c r="UYF62" s="26"/>
      <c r="UYG62" s="26"/>
      <c r="UYH62" s="26"/>
      <c r="UYI62" s="26"/>
      <c r="UYJ62" s="26"/>
      <c r="UYK62" s="26"/>
      <c r="UYL62" s="26"/>
      <c r="UYM62" s="26"/>
      <c r="UYN62" s="26"/>
      <c r="UYO62" s="26"/>
      <c r="UYP62" s="26"/>
      <c r="UYQ62" s="26"/>
      <c r="UYR62" s="26"/>
      <c r="UYS62" s="26"/>
      <c r="UYT62" s="26"/>
      <c r="UYU62" s="26"/>
      <c r="UYV62" s="26"/>
      <c r="UYW62" s="26"/>
      <c r="UYX62" s="26"/>
      <c r="UYY62" s="26"/>
      <c r="UYZ62" s="26"/>
      <c r="UZA62" s="26"/>
      <c r="UZB62" s="26"/>
      <c r="UZC62" s="26"/>
      <c r="UZD62" s="26"/>
      <c r="UZE62" s="26"/>
      <c r="UZF62" s="26"/>
      <c r="UZG62" s="26"/>
      <c r="UZH62" s="26"/>
      <c r="UZI62" s="26"/>
      <c r="UZJ62" s="26"/>
      <c r="UZK62" s="26"/>
      <c r="UZL62" s="26"/>
      <c r="UZM62" s="26"/>
      <c r="UZN62" s="26"/>
      <c r="UZO62" s="26"/>
      <c r="UZP62" s="26"/>
      <c r="UZQ62" s="26"/>
      <c r="UZR62" s="26"/>
      <c r="UZS62" s="26"/>
      <c r="UZT62" s="26"/>
      <c r="UZU62" s="26"/>
      <c r="UZV62" s="26"/>
      <c r="UZW62" s="26"/>
      <c r="UZX62" s="26"/>
      <c r="UZY62" s="26"/>
      <c r="UZZ62" s="26"/>
      <c r="VAA62" s="26"/>
      <c r="VAB62" s="26"/>
      <c r="VAC62" s="26"/>
      <c r="VAD62" s="26"/>
      <c r="VAE62" s="26"/>
      <c r="VAF62" s="26"/>
      <c r="VAG62" s="26"/>
      <c r="VAH62" s="26"/>
      <c r="VAI62" s="26"/>
      <c r="VAJ62" s="26"/>
      <c r="VAK62" s="26"/>
      <c r="VAL62" s="26"/>
      <c r="VAM62" s="26"/>
      <c r="VAN62" s="26"/>
      <c r="VAO62" s="26"/>
      <c r="VAP62" s="26"/>
      <c r="VAQ62" s="26"/>
      <c r="VAR62" s="26"/>
      <c r="VAS62" s="26"/>
      <c r="VAT62" s="26"/>
      <c r="VAU62" s="26"/>
      <c r="VAV62" s="26"/>
      <c r="VAW62" s="26"/>
      <c r="VAX62" s="26"/>
      <c r="VAY62" s="26"/>
      <c r="VAZ62" s="26"/>
      <c r="VBA62" s="26"/>
      <c r="VBB62" s="26"/>
      <c r="VBC62" s="26"/>
      <c r="VBD62" s="26"/>
      <c r="VBE62" s="26"/>
      <c r="VBF62" s="26"/>
      <c r="VBG62" s="26"/>
      <c r="VBH62" s="26"/>
      <c r="VBI62" s="26"/>
      <c r="VBJ62" s="26"/>
      <c r="VBK62" s="26"/>
      <c r="VBL62" s="26"/>
      <c r="VBM62" s="26"/>
      <c r="VBN62" s="26"/>
      <c r="VBO62" s="26"/>
      <c r="VBP62" s="26"/>
      <c r="VBQ62" s="26"/>
      <c r="VBR62" s="26"/>
      <c r="VBS62" s="26"/>
      <c r="VBT62" s="26"/>
      <c r="VBU62" s="26"/>
      <c r="VBV62" s="26"/>
      <c r="VBW62" s="26"/>
      <c r="VBX62" s="26"/>
      <c r="VBY62" s="26"/>
      <c r="VBZ62" s="26"/>
      <c r="VCA62" s="26"/>
      <c r="VCB62" s="26"/>
      <c r="VCC62" s="26"/>
      <c r="VCD62" s="26"/>
      <c r="VCE62" s="26"/>
      <c r="VCF62" s="26"/>
      <c r="VCG62" s="26"/>
      <c r="VCH62" s="26"/>
      <c r="VCI62" s="26"/>
      <c r="VCJ62" s="26"/>
      <c r="VCK62" s="26"/>
      <c r="VCL62" s="26"/>
      <c r="VCM62" s="26"/>
      <c r="VCN62" s="26"/>
      <c r="VCO62" s="26"/>
      <c r="VCP62" s="26"/>
      <c r="VCQ62" s="26"/>
      <c r="VCR62" s="26"/>
      <c r="VCS62" s="26"/>
      <c r="VCT62" s="26"/>
      <c r="VCU62" s="26"/>
      <c r="VCV62" s="26"/>
      <c r="VCW62" s="26"/>
      <c r="VCX62" s="26"/>
      <c r="VCY62" s="26"/>
      <c r="VCZ62" s="26"/>
      <c r="VDA62" s="26"/>
      <c r="VDB62" s="26"/>
      <c r="VDC62" s="26"/>
      <c r="VDD62" s="26"/>
      <c r="VDE62" s="26"/>
      <c r="VDF62" s="26"/>
      <c r="VDG62" s="26"/>
      <c r="VDH62" s="26"/>
      <c r="VDI62" s="26"/>
      <c r="VDJ62" s="26"/>
      <c r="VDK62" s="26"/>
      <c r="VDL62" s="26"/>
      <c r="VDM62" s="26"/>
      <c r="VDN62" s="26"/>
      <c r="VDO62" s="26"/>
      <c r="VDP62" s="26"/>
      <c r="VDQ62" s="26"/>
      <c r="VDR62" s="26"/>
      <c r="VDS62" s="26"/>
      <c r="VDT62" s="26"/>
      <c r="VDU62" s="26"/>
      <c r="VDV62" s="26"/>
      <c r="VDW62" s="26"/>
      <c r="VDX62" s="26"/>
      <c r="VDY62" s="26"/>
      <c r="VDZ62" s="26"/>
      <c r="VEA62" s="26"/>
      <c r="VEB62" s="26"/>
      <c r="VEC62" s="26"/>
      <c r="VED62" s="26"/>
      <c r="VEE62" s="26"/>
      <c r="VEF62" s="26"/>
      <c r="VEG62" s="26"/>
      <c r="VEH62" s="26"/>
      <c r="VEI62" s="26"/>
      <c r="VEJ62" s="26"/>
      <c r="VEK62" s="26"/>
      <c r="VEL62" s="26"/>
      <c r="VEM62" s="26"/>
      <c r="VEN62" s="26"/>
      <c r="VEO62" s="26"/>
      <c r="VEP62" s="26"/>
      <c r="VEQ62" s="26"/>
      <c r="VER62" s="26"/>
      <c r="VES62" s="26"/>
      <c r="VET62" s="26"/>
      <c r="VEU62" s="26"/>
      <c r="VEV62" s="26"/>
      <c r="VEW62" s="26"/>
      <c r="VEX62" s="26"/>
      <c r="VEY62" s="26"/>
      <c r="VEZ62" s="26"/>
      <c r="VFA62" s="26"/>
      <c r="VFB62" s="26"/>
      <c r="VFC62" s="26"/>
      <c r="VFD62" s="26"/>
      <c r="VFE62" s="26"/>
      <c r="VFF62" s="26"/>
      <c r="VFG62" s="26"/>
      <c r="VFH62" s="26"/>
      <c r="VFI62" s="26"/>
      <c r="VFJ62" s="26"/>
      <c r="VFK62" s="26"/>
      <c r="VFL62" s="26"/>
      <c r="VFM62" s="26"/>
      <c r="VFN62" s="26"/>
      <c r="VFO62" s="26"/>
      <c r="VFP62" s="26"/>
      <c r="VFQ62" s="26"/>
      <c r="VFR62" s="26"/>
      <c r="VFS62" s="26"/>
      <c r="VFT62" s="26"/>
      <c r="VFU62" s="26"/>
      <c r="VFV62" s="26"/>
      <c r="VFW62" s="26"/>
      <c r="VFX62" s="26"/>
      <c r="VFY62" s="26"/>
      <c r="VFZ62" s="26"/>
      <c r="VGA62" s="26"/>
      <c r="VGB62" s="26"/>
      <c r="VGC62" s="26"/>
      <c r="VGD62" s="26"/>
      <c r="VGE62" s="26"/>
      <c r="VGF62" s="26"/>
      <c r="VGG62" s="26"/>
      <c r="VGH62" s="26"/>
      <c r="VGI62" s="26"/>
      <c r="VGJ62" s="26"/>
      <c r="VGK62" s="26"/>
      <c r="VGL62" s="26"/>
      <c r="VGM62" s="26"/>
      <c r="VGN62" s="26"/>
      <c r="VGO62" s="26"/>
      <c r="VGP62" s="26"/>
      <c r="VGQ62" s="26"/>
      <c r="VGR62" s="26"/>
      <c r="VGS62" s="26"/>
      <c r="VGT62" s="26"/>
      <c r="VGU62" s="26"/>
      <c r="VGV62" s="26"/>
      <c r="VGW62" s="26"/>
      <c r="VGX62" s="26"/>
      <c r="VGY62" s="26"/>
      <c r="VGZ62" s="26"/>
      <c r="VHA62" s="26"/>
      <c r="VHB62" s="26"/>
      <c r="VHC62" s="26"/>
      <c r="VHD62" s="26"/>
      <c r="VHE62" s="26"/>
      <c r="VHF62" s="26"/>
      <c r="VHG62" s="26"/>
      <c r="VHH62" s="26"/>
      <c r="VHI62" s="26"/>
      <c r="VHJ62" s="26"/>
      <c r="VHK62" s="26"/>
      <c r="VHL62" s="26"/>
      <c r="VHM62" s="26"/>
      <c r="VHN62" s="26"/>
      <c r="VHO62" s="26"/>
      <c r="VHP62" s="26"/>
      <c r="VHQ62" s="26"/>
      <c r="VHR62" s="26"/>
      <c r="VHS62" s="26"/>
      <c r="VHT62" s="26"/>
      <c r="VHU62" s="26"/>
      <c r="VHV62" s="26"/>
      <c r="VHW62" s="26"/>
      <c r="VHX62" s="26"/>
      <c r="VHY62" s="26"/>
      <c r="VHZ62" s="26"/>
      <c r="VIA62" s="26"/>
      <c r="VIB62" s="26"/>
      <c r="VIC62" s="26"/>
      <c r="VID62" s="26"/>
      <c r="VIE62" s="26"/>
      <c r="VIF62" s="26"/>
      <c r="VIG62" s="26"/>
      <c r="VIH62" s="26"/>
      <c r="VII62" s="26"/>
      <c r="VIJ62" s="26"/>
      <c r="VIK62" s="26"/>
      <c r="VIL62" s="26"/>
      <c r="VIM62" s="26"/>
      <c r="VIN62" s="26"/>
      <c r="VIO62" s="26"/>
      <c r="VIP62" s="26"/>
      <c r="VIQ62" s="26"/>
      <c r="VIR62" s="26"/>
      <c r="VIS62" s="26"/>
      <c r="VIT62" s="26"/>
      <c r="VIU62" s="26"/>
      <c r="VIV62" s="26"/>
      <c r="VIW62" s="26"/>
      <c r="VIX62" s="26"/>
      <c r="VIY62" s="26"/>
      <c r="VIZ62" s="26"/>
      <c r="VJA62" s="26"/>
      <c r="VJB62" s="26"/>
      <c r="VJC62" s="26"/>
      <c r="VJD62" s="26"/>
      <c r="VJE62" s="26"/>
      <c r="VJF62" s="26"/>
      <c r="VJG62" s="26"/>
      <c r="VJH62" s="26"/>
      <c r="VJI62" s="26"/>
      <c r="VJJ62" s="26"/>
      <c r="VJK62" s="26"/>
      <c r="VJL62" s="26"/>
      <c r="VJM62" s="26"/>
      <c r="VJN62" s="26"/>
      <c r="VJO62" s="26"/>
      <c r="VJP62" s="26"/>
      <c r="VJQ62" s="26"/>
      <c r="VJR62" s="26"/>
      <c r="VJS62" s="26"/>
      <c r="VJT62" s="26"/>
      <c r="VJU62" s="26"/>
      <c r="VJV62" s="26"/>
      <c r="VJW62" s="26"/>
      <c r="VJX62" s="26"/>
      <c r="VJY62" s="26"/>
      <c r="VJZ62" s="26"/>
      <c r="VKA62" s="26"/>
      <c r="VKB62" s="26"/>
      <c r="VKC62" s="26"/>
      <c r="VKD62" s="26"/>
      <c r="VKE62" s="26"/>
      <c r="VKF62" s="26"/>
      <c r="VKG62" s="26"/>
      <c r="VKH62" s="26"/>
      <c r="VKI62" s="26"/>
      <c r="VKJ62" s="26"/>
      <c r="VKK62" s="26"/>
      <c r="VKL62" s="26"/>
      <c r="VKM62" s="26"/>
      <c r="VKN62" s="26"/>
      <c r="VKO62" s="26"/>
      <c r="VKP62" s="26"/>
      <c r="VKQ62" s="26"/>
      <c r="VKR62" s="26"/>
      <c r="VKS62" s="26"/>
      <c r="VKT62" s="26"/>
      <c r="VKU62" s="26"/>
      <c r="VKV62" s="26"/>
      <c r="VKW62" s="26"/>
      <c r="VKX62" s="26"/>
      <c r="VKY62" s="26"/>
      <c r="VKZ62" s="26"/>
      <c r="VLA62" s="26"/>
      <c r="VLB62" s="26"/>
      <c r="VLC62" s="26"/>
      <c r="VLD62" s="26"/>
      <c r="VLE62" s="26"/>
      <c r="VLF62" s="26"/>
      <c r="VLG62" s="26"/>
      <c r="VLH62" s="26"/>
      <c r="VLI62" s="26"/>
      <c r="VLJ62" s="26"/>
      <c r="VLK62" s="26"/>
      <c r="VLL62" s="26"/>
      <c r="VLM62" s="26"/>
      <c r="VLN62" s="26"/>
      <c r="VLO62" s="26"/>
      <c r="VLP62" s="26"/>
      <c r="VLQ62" s="26"/>
      <c r="VLR62" s="26"/>
      <c r="VLS62" s="26"/>
      <c r="VLT62" s="26"/>
      <c r="VLU62" s="26"/>
      <c r="VLV62" s="26"/>
      <c r="VLW62" s="26"/>
      <c r="VLX62" s="26"/>
      <c r="VLY62" s="26"/>
      <c r="VLZ62" s="26"/>
      <c r="VMA62" s="26"/>
      <c r="VMB62" s="26"/>
      <c r="VMC62" s="26"/>
      <c r="VMD62" s="26"/>
      <c r="VME62" s="26"/>
      <c r="VMF62" s="26"/>
      <c r="VMG62" s="26"/>
      <c r="VMH62" s="26"/>
      <c r="VMI62" s="26"/>
      <c r="VMJ62" s="26"/>
      <c r="VMK62" s="26"/>
      <c r="VML62" s="26"/>
      <c r="VMM62" s="26"/>
      <c r="VMN62" s="26"/>
      <c r="VMO62" s="26"/>
      <c r="VMP62" s="26"/>
      <c r="VMQ62" s="26"/>
      <c r="VMR62" s="26"/>
      <c r="VMS62" s="26"/>
      <c r="VMT62" s="26"/>
      <c r="VMU62" s="26"/>
      <c r="VMV62" s="26"/>
      <c r="VMW62" s="26"/>
      <c r="VMX62" s="26"/>
      <c r="VMY62" s="26"/>
      <c r="VMZ62" s="26"/>
      <c r="VNA62" s="26"/>
      <c r="VNB62" s="26"/>
      <c r="VNC62" s="26"/>
      <c r="VND62" s="26"/>
      <c r="VNE62" s="26"/>
      <c r="VNF62" s="26"/>
      <c r="VNG62" s="26"/>
      <c r="VNH62" s="26"/>
      <c r="VNI62" s="26"/>
      <c r="VNJ62" s="26"/>
      <c r="VNK62" s="26"/>
      <c r="VNL62" s="26"/>
      <c r="VNM62" s="26"/>
      <c r="VNN62" s="26"/>
      <c r="VNO62" s="26"/>
      <c r="VNP62" s="26"/>
      <c r="VNQ62" s="26"/>
      <c r="VNR62" s="26"/>
      <c r="VNS62" s="26"/>
      <c r="VNT62" s="26"/>
      <c r="VNU62" s="26"/>
      <c r="VNV62" s="26"/>
      <c r="VNW62" s="26"/>
      <c r="VNX62" s="26"/>
      <c r="VNY62" s="26"/>
      <c r="VNZ62" s="26"/>
      <c r="VOA62" s="26"/>
      <c r="VOB62" s="26"/>
      <c r="VOC62" s="26"/>
      <c r="VOD62" s="26"/>
      <c r="VOE62" s="26"/>
      <c r="VOF62" s="26"/>
      <c r="VOG62" s="26"/>
      <c r="VOH62" s="26"/>
      <c r="VOI62" s="26"/>
      <c r="VOJ62" s="26"/>
      <c r="VOK62" s="26"/>
      <c r="VOL62" s="26"/>
      <c r="VOM62" s="26"/>
      <c r="VON62" s="26"/>
      <c r="VOO62" s="26"/>
      <c r="VOP62" s="26"/>
      <c r="VOQ62" s="26"/>
      <c r="VOR62" s="26"/>
      <c r="VOS62" s="26"/>
      <c r="VOT62" s="26"/>
      <c r="VOU62" s="26"/>
      <c r="VOV62" s="26"/>
      <c r="VOW62" s="26"/>
      <c r="VOX62" s="26"/>
      <c r="VOY62" s="26"/>
      <c r="VOZ62" s="26"/>
      <c r="VPA62" s="26"/>
      <c r="VPB62" s="26"/>
      <c r="VPC62" s="26"/>
      <c r="VPD62" s="26"/>
      <c r="VPE62" s="26"/>
      <c r="VPF62" s="26"/>
      <c r="VPG62" s="26"/>
      <c r="VPH62" s="26"/>
      <c r="VPI62" s="26"/>
      <c r="VPJ62" s="26"/>
      <c r="VPK62" s="26"/>
      <c r="VPL62" s="26"/>
      <c r="VPM62" s="26"/>
      <c r="VPN62" s="26"/>
      <c r="VPO62" s="26"/>
      <c r="VPP62" s="26"/>
      <c r="VPQ62" s="26"/>
      <c r="VPR62" s="26"/>
      <c r="VPS62" s="26"/>
      <c r="VPT62" s="26"/>
      <c r="VPU62" s="26"/>
      <c r="VPV62" s="26"/>
      <c r="VPW62" s="26"/>
      <c r="VPX62" s="26"/>
      <c r="VPY62" s="26"/>
      <c r="VPZ62" s="26"/>
      <c r="VQA62" s="26"/>
      <c r="VQB62" s="26"/>
      <c r="VQC62" s="26"/>
      <c r="VQD62" s="26"/>
      <c r="VQE62" s="26"/>
      <c r="VQF62" s="26"/>
      <c r="VQG62" s="26"/>
      <c r="VQH62" s="26"/>
      <c r="VQI62" s="26"/>
      <c r="VQJ62" s="26"/>
      <c r="VQK62" s="26"/>
      <c r="VQL62" s="26"/>
      <c r="VQM62" s="26"/>
      <c r="VQN62" s="26"/>
      <c r="VQO62" s="26"/>
      <c r="VQP62" s="26"/>
      <c r="VQQ62" s="26"/>
      <c r="VQR62" s="26"/>
      <c r="VQS62" s="26"/>
      <c r="VQT62" s="26"/>
      <c r="VQU62" s="26"/>
      <c r="VQV62" s="26"/>
      <c r="VQW62" s="26"/>
      <c r="VQX62" s="26"/>
      <c r="VQY62" s="26"/>
      <c r="VQZ62" s="26"/>
      <c r="VRA62" s="26"/>
      <c r="VRB62" s="26"/>
      <c r="VRC62" s="26"/>
      <c r="VRD62" s="26"/>
      <c r="VRE62" s="26"/>
      <c r="VRF62" s="26"/>
      <c r="VRG62" s="26"/>
      <c r="VRH62" s="26"/>
      <c r="VRI62" s="26"/>
      <c r="VRJ62" s="26"/>
      <c r="VRK62" s="26"/>
      <c r="VRL62" s="26"/>
      <c r="VRM62" s="26"/>
      <c r="VRN62" s="26"/>
      <c r="VRO62" s="26"/>
      <c r="VRP62" s="26"/>
      <c r="VRQ62" s="26"/>
      <c r="VRR62" s="26"/>
      <c r="VRS62" s="26"/>
      <c r="VRT62" s="26"/>
      <c r="VRU62" s="26"/>
      <c r="VRV62" s="26"/>
      <c r="VRW62" s="26"/>
      <c r="VRX62" s="26"/>
      <c r="VRY62" s="26"/>
      <c r="VRZ62" s="26"/>
      <c r="VSA62" s="26"/>
      <c r="VSB62" s="26"/>
      <c r="VSC62" s="26"/>
      <c r="VSD62" s="26"/>
      <c r="VSE62" s="26"/>
      <c r="VSF62" s="26"/>
      <c r="VSG62" s="26"/>
      <c r="VSH62" s="26"/>
      <c r="VSI62" s="26"/>
      <c r="VSJ62" s="26"/>
      <c r="VSK62" s="26"/>
      <c r="VSL62" s="26"/>
      <c r="VSM62" s="26"/>
      <c r="VSN62" s="26"/>
      <c r="VSO62" s="26"/>
      <c r="VSP62" s="26"/>
      <c r="VSQ62" s="26"/>
      <c r="VSR62" s="26"/>
      <c r="VSS62" s="26"/>
      <c r="VST62" s="26"/>
      <c r="VSU62" s="26"/>
      <c r="VSV62" s="26"/>
      <c r="VSW62" s="26"/>
      <c r="VSX62" s="26"/>
      <c r="VSY62" s="26"/>
      <c r="VSZ62" s="26"/>
      <c r="VTA62" s="26"/>
      <c r="VTB62" s="26"/>
      <c r="VTC62" s="26"/>
      <c r="VTD62" s="26"/>
      <c r="VTE62" s="26"/>
      <c r="VTF62" s="26"/>
      <c r="VTG62" s="26"/>
      <c r="VTH62" s="26"/>
      <c r="VTI62" s="26"/>
      <c r="VTJ62" s="26"/>
      <c r="VTK62" s="26"/>
      <c r="VTL62" s="26"/>
      <c r="VTM62" s="26"/>
      <c r="VTN62" s="26"/>
      <c r="VTO62" s="26"/>
      <c r="VTP62" s="26"/>
      <c r="VTQ62" s="26"/>
      <c r="VTR62" s="26"/>
      <c r="VTS62" s="26"/>
      <c r="VTT62" s="26"/>
      <c r="VTU62" s="26"/>
      <c r="VTV62" s="26"/>
      <c r="VTW62" s="26"/>
      <c r="VTX62" s="26"/>
      <c r="VTY62" s="26"/>
      <c r="VTZ62" s="26"/>
      <c r="VUA62" s="26"/>
      <c r="VUB62" s="26"/>
      <c r="VUC62" s="26"/>
      <c r="VUD62" s="26"/>
      <c r="VUE62" s="26"/>
      <c r="VUF62" s="26"/>
      <c r="VUG62" s="26"/>
      <c r="VUH62" s="26"/>
      <c r="VUI62" s="26"/>
      <c r="VUJ62" s="26"/>
      <c r="VUK62" s="26"/>
      <c r="VUL62" s="26"/>
      <c r="VUM62" s="26"/>
      <c r="VUN62" s="26"/>
      <c r="VUO62" s="26"/>
      <c r="VUP62" s="26"/>
      <c r="VUQ62" s="26"/>
      <c r="VUR62" s="26"/>
      <c r="VUS62" s="26"/>
      <c r="VUT62" s="26"/>
      <c r="VUU62" s="26"/>
      <c r="VUV62" s="26"/>
      <c r="VUW62" s="26"/>
      <c r="VUX62" s="26"/>
      <c r="VUY62" s="26"/>
      <c r="VUZ62" s="26"/>
      <c r="VVA62" s="26"/>
      <c r="VVB62" s="26"/>
      <c r="VVC62" s="26"/>
      <c r="VVD62" s="26"/>
      <c r="VVE62" s="26"/>
      <c r="VVF62" s="26"/>
      <c r="VVG62" s="26"/>
      <c r="VVH62" s="26"/>
      <c r="VVI62" s="26"/>
      <c r="VVJ62" s="26"/>
      <c r="VVK62" s="26"/>
      <c r="VVL62" s="26"/>
      <c r="VVM62" s="26"/>
      <c r="VVN62" s="26"/>
      <c r="VVO62" s="26"/>
      <c r="VVP62" s="26"/>
      <c r="VVQ62" s="26"/>
      <c r="VVR62" s="26"/>
      <c r="VVS62" s="26"/>
      <c r="VVT62" s="26"/>
      <c r="VVU62" s="26"/>
      <c r="VVV62" s="26"/>
      <c r="VVW62" s="26"/>
      <c r="VVX62" s="26"/>
      <c r="VVY62" s="26"/>
      <c r="VVZ62" s="26"/>
      <c r="VWA62" s="26"/>
      <c r="VWB62" s="26"/>
      <c r="VWC62" s="26"/>
      <c r="VWD62" s="26"/>
      <c r="VWE62" s="26"/>
      <c r="VWF62" s="26"/>
      <c r="VWG62" s="26"/>
      <c r="VWH62" s="26"/>
      <c r="VWI62" s="26"/>
      <c r="VWJ62" s="26"/>
      <c r="VWK62" s="26"/>
      <c r="VWL62" s="26"/>
      <c r="VWM62" s="26"/>
      <c r="VWN62" s="26"/>
      <c r="VWO62" s="26"/>
      <c r="VWP62" s="26"/>
      <c r="VWQ62" s="26"/>
      <c r="VWR62" s="26"/>
      <c r="VWS62" s="26"/>
      <c r="VWT62" s="26"/>
      <c r="VWU62" s="26"/>
      <c r="VWV62" s="26"/>
      <c r="VWW62" s="26"/>
      <c r="VWX62" s="26"/>
      <c r="VWY62" s="26"/>
      <c r="VWZ62" s="26"/>
      <c r="VXA62" s="26"/>
      <c r="VXB62" s="26"/>
      <c r="VXC62" s="26"/>
      <c r="VXD62" s="26"/>
      <c r="VXE62" s="26"/>
      <c r="VXF62" s="26"/>
      <c r="VXG62" s="26"/>
      <c r="VXH62" s="26"/>
      <c r="VXI62" s="26"/>
      <c r="VXJ62" s="26"/>
      <c r="VXK62" s="26"/>
      <c r="VXL62" s="26"/>
      <c r="VXM62" s="26"/>
      <c r="VXN62" s="26"/>
      <c r="VXO62" s="26"/>
      <c r="VXP62" s="26"/>
      <c r="VXQ62" s="26"/>
      <c r="VXR62" s="26"/>
      <c r="VXS62" s="26"/>
      <c r="VXT62" s="26"/>
      <c r="VXU62" s="26"/>
      <c r="VXV62" s="26"/>
      <c r="VXW62" s="26"/>
      <c r="VXX62" s="26"/>
      <c r="VXY62" s="26"/>
      <c r="VXZ62" s="26"/>
      <c r="VYA62" s="26"/>
      <c r="VYB62" s="26"/>
      <c r="VYC62" s="26"/>
      <c r="VYD62" s="26"/>
      <c r="VYE62" s="26"/>
      <c r="VYF62" s="26"/>
      <c r="VYG62" s="26"/>
      <c r="VYH62" s="26"/>
      <c r="VYI62" s="26"/>
      <c r="VYJ62" s="26"/>
      <c r="VYK62" s="26"/>
      <c r="VYL62" s="26"/>
      <c r="VYM62" s="26"/>
      <c r="VYN62" s="26"/>
      <c r="VYO62" s="26"/>
      <c r="VYP62" s="26"/>
      <c r="VYQ62" s="26"/>
      <c r="VYR62" s="26"/>
      <c r="VYS62" s="26"/>
      <c r="VYT62" s="26"/>
      <c r="VYU62" s="26"/>
      <c r="VYV62" s="26"/>
      <c r="VYW62" s="26"/>
      <c r="VYX62" s="26"/>
      <c r="VYY62" s="26"/>
      <c r="VYZ62" s="26"/>
      <c r="VZA62" s="26"/>
      <c r="VZB62" s="26"/>
      <c r="VZC62" s="26"/>
      <c r="VZD62" s="26"/>
      <c r="VZE62" s="26"/>
      <c r="VZF62" s="26"/>
      <c r="VZG62" s="26"/>
      <c r="VZH62" s="26"/>
      <c r="VZI62" s="26"/>
      <c r="VZJ62" s="26"/>
      <c r="VZK62" s="26"/>
      <c r="VZL62" s="26"/>
      <c r="VZM62" s="26"/>
      <c r="VZN62" s="26"/>
      <c r="VZO62" s="26"/>
      <c r="VZP62" s="26"/>
      <c r="VZQ62" s="26"/>
      <c r="VZR62" s="26"/>
      <c r="VZS62" s="26"/>
      <c r="VZT62" s="26"/>
      <c r="VZU62" s="26"/>
      <c r="VZV62" s="26"/>
      <c r="VZW62" s="26"/>
      <c r="VZX62" s="26"/>
      <c r="VZY62" s="26"/>
      <c r="VZZ62" s="26"/>
      <c r="WAA62" s="26"/>
      <c r="WAB62" s="26"/>
      <c r="WAC62" s="26"/>
      <c r="WAD62" s="26"/>
      <c r="WAE62" s="26"/>
      <c r="WAF62" s="26"/>
      <c r="WAG62" s="26"/>
      <c r="WAH62" s="26"/>
      <c r="WAI62" s="26"/>
      <c r="WAJ62" s="26"/>
      <c r="WAK62" s="26"/>
      <c r="WAL62" s="26"/>
      <c r="WAM62" s="26"/>
      <c r="WAN62" s="26"/>
      <c r="WAO62" s="26"/>
      <c r="WAP62" s="26"/>
      <c r="WAQ62" s="26"/>
      <c r="WAR62" s="26"/>
      <c r="WAS62" s="26"/>
      <c r="WAT62" s="26"/>
      <c r="WAU62" s="26"/>
      <c r="WAV62" s="26"/>
      <c r="WAW62" s="26"/>
      <c r="WAX62" s="26"/>
      <c r="WAY62" s="26"/>
      <c r="WAZ62" s="26"/>
      <c r="WBA62" s="26"/>
      <c r="WBB62" s="26"/>
      <c r="WBC62" s="26"/>
      <c r="WBD62" s="26"/>
      <c r="WBE62" s="26"/>
      <c r="WBF62" s="26"/>
      <c r="WBG62" s="26"/>
      <c r="WBH62" s="26"/>
      <c r="WBI62" s="26"/>
      <c r="WBJ62" s="26"/>
      <c r="WBK62" s="26"/>
      <c r="WBL62" s="26"/>
      <c r="WBM62" s="26"/>
      <c r="WBN62" s="26"/>
      <c r="WBO62" s="26"/>
      <c r="WBP62" s="26"/>
      <c r="WBQ62" s="26"/>
      <c r="WBR62" s="26"/>
      <c r="WBS62" s="26"/>
      <c r="WBT62" s="26"/>
      <c r="WBU62" s="26"/>
      <c r="WBV62" s="26"/>
      <c r="WBW62" s="26"/>
      <c r="WBX62" s="26"/>
      <c r="WBY62" s="26"/>
      <c r="WBZ62" s="26"/>
      <c r="WCA62" s="26"/>
      <c r="WCB62" s="26"/>
      <c r="WCC62" s="26"/>
      <c r="WCD62" s="26"/>
      <c r="WCE62" s="26"/>
      <c r="WCF62" s="26"/>
      <c r="WCG62" s="26"/>
      <c r="WCH62" s="26"/>
      <c r="WCI62" s="26"/>
      <c r="WCJ62" s="26"/>
      <c r="WCK62" s="26"/>
      <c r="WCL62" s="26"/>
      <c r="WCM62" s="26"/>
      <c r="WCN62" s="26"/>
      <c r="WCO62" s="26"/>
      <c r="WCP62" s="26"/>
      <c r="WCQ62" s="26"/>
      <c r="WCR62" s="26"/>
      <c r="WCS62" s="26"/>
      <c r="WCT62" s="26"/>
      <c r="WCU62" s="26"/>
      <c r="WCV62" s="26"/>
      <c r="WCW62" s="26"/>
      <c r="WCX62" s="26"/>
      <c r="WCY62" s="26"/>
      <c r="WCZ62" s="26"/>
      <c r="WDA62" s="26"/>
      <c r="WDB62" s="26"/>
      <c r="WDC62" s="26"/>
      <c r="WDD62" s="26"/>
      <c r="WDE62" s="26"/>
      <c r="WDF62" s="26"/>
      <c r="WDG62" s="26"/>
      <c r="WDH62" s="26"/>
      <c r="WDI62" s="26"/>
      <c r="WDJ62" s="26"/>
      <c r="WDK62" s="26"/>
      <c r="WDL62" s="26"/>
      <c r="WDM62" s="26"/>
      <c r="WDN62" s="26"/>
      <c r="WDO62" s="26"/>
      <c r="WDP62" s="26"/>
      <c r="WDQ62" s="26"/>
      <c r="WDR62" s="26"/>
      <c r="WDS62" s="26"/>
      <c r="WDT62" s="26"/>
      <c r="WDU62" s="26"/>
      <c r="WDV62" s="26"/>
      <c r="WDW62" s="26"/>
      <c r="WDX62" s="26"/>
      <c r="WDY62" s="26"/>
      <c r="WDZ62" s="26"/>
      <c r="WEA62" s="26"/>
      <c r="WEB62" s="26"/>
      <c r="WEC62" s="26"/>
      <c r="WED62" s="26"/>
      <c r="WEE62" s="26"/>
      <c r="WEF62" s="26"/>
      <c r="WEG62" s="26"/>
      <c r="WEH62" s="26"/>
      <c r="WEI62" s="26"/>
      <c r="WEJ62" s="26"/>
      <c r="WEK62" s="26"/>
      <c r="WEL62" s="26"/>
      <c r="WEM62" s="26"/>
      <c r="WEN62" s="26"/>
      <c r="WEO62" s="26"/>
      <c r="WEP62" s="26"/>
      <c r="WEQ62" s="26"/>
      <c r="WER62" s="26"/>
      <c r="WES62" s="26"/>
      <c r="WET62" s="26"/>
      <c r="WEU62" s="26"/>
      <c r="WEV62" s="26"/>
      <c r="WEW62" s="26"/>
      <c r="WEX62" s="26"/>
      <c r="WEY62" s="26"/>
      <c r="WEZ62" s="26"/>
      <c r="WFA62" s="26"/>
      <c r="WFB62" s="26"/>
      <c r="WFC62" s="26"/>
      <c r="WFD62" s="26"/>
      <c r="WFE62" s="26"/>
      <c r="WFF62" s="26"/>
      <c r="WFG62" s="26"/>
      <c r="WFH62" s="26"/>
      <c r="WFI62" s="26"/>
      <c r="WFJ62" s="26"/>
      <c r="WFK62" s="26"/>
      <c r="WFL62" s="26"/>
      <c r="WFM62" s="26"/>
      <c r="WFN62" s="26"/>
      <c r="WFO62" s="26"/>
      <c r="WFP62" s="26"/>
      <c r="WFQ62" s="26"/>
      <c r="WFR62" s="26"/>
      <c r="WFS62" s="26"/>
      <c r="WFT62" s="26"/>
      <c r="WFU62" s="26"/>
      <c r="WFV62" s="26"/>
      <c r="WFW62" s="26"/>
      <c r="WFX62" s="26"/>
      <c r="WFY62" s="26"/>
      <c r="WFZ62" s="26"/>
      <c r="WGA62" s="26"/>
      <c r="WGB62" s="26"/>
      <c r="WGC62" s="26"/>
      <c r="WGD62" s="26"/>
      <c r="WGE62" s="26"/>
      <c r="WGF62" s="26"/>
      <c r="WGG62" s="26"/>
      <c r="WGH62" s="26"/>
      <c r="WGI62" s="26"/>
      <c r="WGJ62" s="26"/>
      <c r="WGK62" s="26"/>
      <c r="WGL62" s="26"/>
      <c r="WGM62" s="26"/>
      <c r="WGN62" s="26"/>
      <c r="WGO62" s="26"/>
      <c r="WGP62" s="26"/>
      <c r="WGQ62" s="26"/>
      <c r="WGR62" s="26"/>
      <c r="WGS62" s="26"/>
      <c r="WGT62" s="26"/>
      <c r="WGU62" s="26"/>
      <c r="WGV62" s="26"/>
      <c r="WGW62" s="26"/>
      <c r="WGX62" s="26"/>
      <c r="WGY62" s="26"/>
      <c r="WGZ62" s="26"/>
      <c r="WHA62" s="26"/>
      <c r="WHB62" s="26"/>
      <c r="WHC62" s="26"/>
      <c r="WHD62" s="26"/>
      <c r="WHE62" s="26"/>
      <c r="WHF62" s="26"/>
      <c r="WHG62" s="26"/>
      <c r="WHH62" s="26"/>
      <c r="WHI62" s="26"/>
      <c r="WHJ62" s="26"/>
      <c r="WHK62" s="26"/>
      <c r="WHL62" s="26"/>
      <c r="WHM62" s="26"/>
      <c r="WHN62" s="26"/>
      <c r="WHO62" s="26"/>
      <c r="WHP62" s="26"/>
      <c r="WHQ62" s="26"/>
      <c r="WHR62" s="26"/>
      <c r="WHS62" s="26"/>
      <c r="WHT62" s="26"/>
      <c r="WHU62" s="26"/>
      <c r="WHV62" s="26"/>
      <c r="WHW62" s="26"/>
      <c r="WHX62" s="26"/>
      <c r="WHY62" s="26"/>
      <c r="WHZ62" s="26"/>
      <c r="WIA62" s="26"/>
      <c r="WIB62" s="26"/>
      <c r="WIC62" s="26"/>
      <c r="WID62" s="26"/>
      <c r="WIE62" s="26"/>
      <c r="WIF62" s="26"/>
      <c r="WIG62" s="26"/>
      <c r="WIH62" s="26"/>
      <c r="WII62" s="26"/>
      <c r="WIJ62" s="26"/>
      <c r="WIK62" s="26"/>
      <c r="WIL62" s="26"/>
      <c r="WIM62" s="26"/>
      <c r="WIN62" s="26"/>
      <c r="WIO62" s="26"/>
      <c r="WIP62" s="26"/>
      <c r="WIQ62" s="26"/>
      <c r="WIR62" s="26"/>
      <c r="WIS62" s="26"/>
      <c r="WIT62" s="26"/>
      <c r="WIU62" s="26"/>
      <c r="WIV62" s="26"/>
      <c r="WIW62" s="26"/>
      <c r="WIX62" s="26"/>
      <c r="WIY62" s="26"/>
      <c r="WIZ62" s="26"/>
      <c r="WJA62" s="26"/>
      <c r="WJB62" s="26"/>
      <c r="WJC62" s="26"/>
      <c r="WJD62" s="26"/>
      <c r="WJE62" s="26"/>
      <c r="WJF62" s="26"/>
      <c r="WJG62" s="26"/>
      <c r="WJH62" s="26"/>
      <c r="WJI62" s="26"/>
      <c r="WJJ62" s="26"/>
      <c r="WJK62" s="26"/>
      <c r="WJL62" s="26"/>
      <c r="WJM62" s="26"/>
      <c r="WJN62" s="26"/>
      <c r="WJO62" s="26"/>
      <c r="WJP62" s="26"/>
      <c r="WJQ62" s="26"/>
      <c r="WJR62" s="26"/>
      <c r="WJS62" s="26"/>
      <c r="WJT62" s="26"/>
      <c r="WJU62" s="26"/>
      <c r="WJV62" s="26"/>
      <c r="WJW62" s="26"/>
      <c r="WJX62" s="26"/>
      <c r="WJY62" s="26"/>
      <c r="WJZ62" s="26"/>
      <c r="WKA62" s="26"/>
      <c r="WKB62" s="26"/>
      <c r="WKC62" s="26"/>
      <c r="WKD62" s="26"/>
      <c r="WKE62" s="26"/>
      <c r="WKF62" s="26"/>
      <c r="WKG62" s="26"/>
      <c r="WKH62" s="26"/>
      <c r="WKI62" s="26"/>
      <c r="WKJ62" s="26"/>
      <c r="WKK62" s="26"/>
      <c r="WKL62" s="26"/>
      <c r="WKM62" s="26"/>
      <c r="WKN62" s="26"/>
      <c r="WKO62" s="26"/>
      <c r="WKP62" s="26"/>
      <c r="WKQ62" s="26"/>
      <c r="WKR62" s="26"/>
      <c r="WKS62" s="26"/>
      <c r="WKT62" s="26"/>
      <c r="WKU62" s="26"/>
      <c r="WKV62" s="26"/>
      <c r="WKW62" s="26"/>
      <c r="WKX62" s="26"/>
      <c r="WKY62" s="26"/>
      <c r="WKZ62" s="26"/>
      <c r="WLA62" s="26"/>
      <c r="WLB62" s="26"/>
      <c r="WLC62" s="26"/>
      <c r="WLD62" s="26"/>
      <c r="WLE62" s="26"/>
      <c r="WLF62" s="26"/>
      <c r="WLG62" s="26"/>
      <c r="WLH62" s="26"/>
      <c r="WLI62" s="26"/>
      <c r="WLJ62" s="26"/>
      <c r="WLK62" s="26"/>
      <c r="WLL62" s="26"/>
      <c r="WLM62" s="26"/>
      <c r="WLN62" s="26"/>
      <c r="WLO62" s="26"/>
      <c r="WLP62" s="26"/>
      <c r="WLQ62" s="26"/>
      <c r="WLR62" s="26"/>
      <c r="WLS62" s="26"/>
      <c r="WLT62" s="26"/>
      <c r="WLU62" s="26"/>
      <c r="WLV62" s="26"/>
      <c r="WLW62" s="26"/>
      <c r="WLX62" s="26"/>
      <c r="WLY62" s="26"/>
      <c r="WLZ62" s="26"/>
      <c r="WMA62" s="26"/>
      <c r="WMB62" s="26"/>
      <c r="WMC62" s="26"/>
      <c r="WMD62" s="26"/>
      <c r="WME62" s="26"/>
      <c r="WMF62" s="26"/>
      <c r="WMG62" s="26"/>
      <c r="WMH62" s="26"/>
      <c r="WMI62" s="26"/>
      <c r="WMJ62" s="26"/>
      <c r="WMK62" s="26"/>
      <c r="WML62" s="26"/>
      <c r="WMM62" s="26"/>
      <c r="WMN62" s="26"/>
      <c r="WMO62" s="26"/>
      <c r="WMP62" s="26"/>
      <c r="WMQ62" s="26"/>
      <c r="WMR62" s="26"/>
      <c r="WMS62" s="26"/>
      <c r="WMT62" s="26"/>
      <c r="WMU62" s="26"/>
      <c r="WMV62" s="26"/>
      <c r="WMW62" s="26"/>
      <c r="WMX62" s="26"/>
      <c r="WMY62" s="26"/>
      <c r="WMZ62" s="26"/>
      <c r="WNA62" s="26"/>
      <c r="WNB62" s="26"/>
      <c r="WNC62" s="26"/>
      <c r="WND62" s="26"/>
      <c r="WNE62" s="26"/>
      <c r="WNF62" s="26"/>
      <c r="WNG62" s="26"/>
      <c r="WNH62" s="26"/>
      <c r="WNI62" s="26"/>
      <c r="WNJ62" s="26"/>
      <c r="WNK62" s="26"/>
      <c r="WNL62" s="26"/>
      <c r="WNM62" s="26"/>
      <c r="WNN62" s="26"/>
      <c r="WNO62" s="26"/>
      <c r="WNP62" s="26"/>
      <c r="WNQ62" s="26"/>
      <c r="WNR62" s="26"/>
      <c r="WNS62" s="26"/>
      <c r="WNT62" s="26"/>
      <c r="WNU62" s="26"/>
      <c r="WNV62" s="26"/>
      <c r="WNW62" s="26"/>
      <c r="WNX62" s="26"/>
      <c r="WNY62" s="26"/>
      <c r="WNZ62" s="26"/>
      <c r="WOA62" s="26"/>
      <c r="WOB62" s="26"/>
      <c r="WOC62" s="26"/>
      <c r="WOD62" s="26"/>
      <c r="WOE62" s="26"/>
      <c r="WOF62" s="26"/>
      <c r="WOG62" s="26"/>
      <c r="WOH62" s="26"/>
      <c r="WOI62" s="26"/>
      <c r="WOJ62" s="26"/>
      <c r="WOK62" s="26"/>
      <c r="WOL62" s="26"/>
      <c r="WOM62" s="26"/>
      <c r="WON62" s="26"/>
      <c r="WOO62" s="26"/>
      <c r="WOP62" s="26"/>
      <c r="WOQ62" s="26"/>
      <c r="WOR62" s="26"/>
      <c r="WOS62" s="26"/>
      <c r="WOT62" s="26"/>
      <c r="WOU62" s="26"/>
      <c r="WOV62" s="26"/>
      <c r="WOW62" s="26"/>
      <c r="WOX62" s="26"/>
      <c r="WOY62" s="26"/>
      <c r="WOZ62" s="26"/>
      <c r="WPA62" s="26"/>
      <c r="WPB62" s="26"/>
      <c r="WPC62" s="26"/>
      <c r="WPD62" s="26"/>
      <c r="WPE62" s="26"/>
      <c r="WPF62" s="26"/>
      <c r="WPG62" s="26"/>
      <c r="WPH62" s="26"/>
      <c r="WPI62" s="26"/>
      <c r="WPJ62" s="26"/>
      <c r="WPK62" s="26"/>
      <c r="WPL62" s="26"/>
      <c r="WPM62" s="26"/>
      <c r="WPN62" s="26"/>
      <c r="WPO62" s="26"/>
      <c r="WPP62" s="26"/>
      <c r="WPQ62" s="26"/>
      <c r="WPR62" s="26"/>
      <c r="WPS62" s="26"/>
      <c r="WPT62" s="26"/>
      <c r="WPU62" s="26"/>
      <c r="WPV62" s="26"/>
      <c r="WPW62" s="26"/>
      <c r="WPX62" s="26"/>
      <c r="WPY62" s="26"/>
      <c r="WPZ62" s="26"/>
      <c r="WQA62" s="26"/>
      <c r="WQB62" s="26"/>
      <c r="WQC62" s="26"/>
      <c r="WQD62" s="26"/>
      <c r="WQE62" s="26"/>
      <c r="WQF62" s="26"/>
      <c r="WQG62" s="26"/>
      <c r="WQH62" s="26"/>
      <c r="WQI62" s="26"/>
      <c r="WQJ62" s="26"/>
      <c r="WQK62" s="26"/>
      <c r="WQL62" s="26"/>
      <c r="WQM62" s="26"/>
      <c r="WQN62" s="26"/>
      <c r="WQO62" s="26"/>
      <c r="WQP62" s="26"/>
      <c r="WQQ62" s="26"/>
      <c r="WQR62" s="26"/>
      <c r="WQS62" s="26"/>
      <c r="WQT62" s="26"/>
      <c r="WQU62" s="26"/>
      <c r="WQV62" s="26"/>
      <c r="WQW62" s="26"/>
      <c r="WQX62" s="26"/>
      <c r="WQY62" s="26"/>
      <c r="WQZ62" s="26"/>
      <c r="WRA62" s="26"/>
      <c r="WRB62" s="26"/>
      <c r="WRC62" s="26"/>
      <c r="WRD62" s="26"/>
      <c r="WRE62" s="26"/>
      <c r="WRF62" s="26"/>
      <c r="WRG62" s="26"/>
      <c r="WRH62" s="26"/>
      <c r="WRI62" s="26"/>
      <c r="WRJ62" s="26"/>
      <c r="WRK62" s="26"/>
      <c r="WRL62" s="26"/>
      <c r="WRM62" s="26"/>
      <c r="WRN62" s="26"/>
      <c r="WRO62" s="26"/>
      <c r="WRP62" s="26"/>
      <c r="WRQ62" s="26"/>
      <c r="WRR62" s="26"/>
      <c r="WRS62" s="26"/>
      <c r="WRT62" s="26"/>
      <c r="WRU62" s="26"/>
      <c r="WRV62" s="26"/>
      <c r="WRW62" s="26"/>
      <c r="WRX62" s="26"/>
      <c r="WRY62" s="26"/>
      <c r="WRZ62" s="26"/>
      <c r="WSA62" s="26"/>
      <c r="WSB62" s="26"/>
      <c r="WSC62" s="26"/>
      <c r="WSD62" s="26"/>
      <c r="WSE62" s="26"/>
      <c r="WSF62" s="26"/>
      <c r="WSG62" s="26"/>
      <c r="WSH62" s="26"/>
      <c r="WSI62" s="26"/>
      <c r="WSJ62" s="26"/>
      <c r="WSK62" s="26"/>
      <c r="WSL62" s="26"/>
      <c r="WSM62" s="26"/>
      <c r="WSN62" s="26"/>
      <c r="WSO62" s="26"/>
      <c r="WSP62" s="26"/>
      <c r="WSQ62" s="26"/>
      <c r="WSR62" s="26"/>
      <c r="WSS62" s="26"/>
      <c r="WST62" s="26"/>
      <c r="WSU62" s="26"/>
      <c r="WSV62" s="26"/>
      <c r="WSW62" s="26"/>
      <c r="WSX62" s="26"/>
      <c r="WSY62" s="26"/>
      <c r="WSZ62" s="26"/>
      <c r="WTA62" s="26"/>
      <c r="WTB62" s="26"/>
      <c r="WTC62" s="26"/>
      <c r="WTD62" s="26"/>
      <c r="WTE62" s="26"/>
      <c r="WTF62" s="26"/>
      <c r="WTG62" s="26"/>
      <c r="WTH62" s="26"/>
      <c r="WTI62" s="26"/>
      <c r="WTJ62" s="26"/>
      <c r="WTK62" s="26"/>
      <c r="WTL62" s="26"/>
      <c r="WTM62" s="26"/>
      <c r="WTN62" s="26"/>
      <c r="WTO62" s="26"/>
      <c r="WTP62" s="26"/>
      <c r="WTQ62" s="26"/>
      <c r="WTR62" s="26"/>
      <c r="WTS62" s="26"/>
      <c r="WTT62" s="26"/>
      <c r="WTU62" s="26"/>
      <c r="WTV62" s="26"/>
      <c r="WTW62" s="26"/>
      <c r="WTX62" s="26"/>
      <c r="WTY62" s="26"/>
      <c r="WTZ62" s="26"/>
      <c r="WUA62" s="26"/>
      <c r="WUB62" s="26"/>
      <c r="WUC62" s="26"/>
      <c r="WUD62" s="26"/>
      <c r="WUE62" s="26"/>
      <c r="WUF62" s="26"/>
      <c r="WUG62" s="26"/>
      <c r="WUH62" s="26"/>
      <c r="WUI62" s="26"/>
      <c r="WUJ62" s="26"/>
      <c r="WUK62" s="26"/>
      <c r="WUL62" s="26"/>
      <c r="WUM62" s="26"/>
      <c r="WUN62" s="26"/>
      <c r="WUO62" s="26"/>
      <c r="WUP62" s="26"/>
      <c r="WUQ62" s="26"/>
      <c r="WUR62" s="26"/>
      <c r="WUS62" s="26"/>
      <c r="WUT62" s="26"/>
      <c r="WUU62" s="26"/>
      <c r="WUV62" s="26"/>
      <c r="WUW62" s="26"/>
      <c r="WUX62" s="26"/>
      <c r="WUY62" s="26"/>
      <c r="WUZ62" s="26"/>
      <c r="WVA62" s="26"/>
      <c r="WVB62" s="26"/>
      <c r="WVC62" s="26"/>
      <c r="WVD62" s="26"/>
      <c r="WVE62" s="26"/>
      <c r="WVF62" s="26"/>
      <c r="WVG62" s="26"/>
      <c r="WVH62" s="26"/>
      <c r="WVI62" s="26"/>
      <c r="WVJ62" s="26"/>
      <c r="WVK62" s="26"/>
      <c r="WVL62" s="26"/>
      <c r="WVM62" s="26"/>
      <c r="WVN62" s="26"/>
      <c r="WVO62" s="26"/>
      <c r="WVP62" s="26"/>
      <c r="WVQ62" s="26"/>
      <c r="WVR62" s="26"/>
      <c r="WVS62" s="26"/>
      <c r="WVT62" s="26"/>
      <c r="WVU62" s="26"/>
      <c r="WVV62" s="26"/>
      <c r="WVW62" s="26"/>
      <c r="WVX62" s="26"/>
      <c r="WVY62" s="26"/>
      <c r="WVZ62" s="26"/>
      <c r="WWA62" s="26"/>
      <c r="WWB62" s="26"/>
      <c r="WWC62" s="26"/>
      <c r="WWD62" s="26"/>
      <c r="WWE62" s="26"/>
      <c r="WWF62" s="26"/>
      <c r="WWG62" s="26"/>
      <c r="WWH62" s="26"/>
      <c r="WWI62" s="26"/>
      <c r="WWJ62" s="26"/>
      <c r="WWK62" s="26"/>
      <c r="WWL62" s="26"/>
      <c r="WWM62" s="26"/>
      <c r="WWN62" s="26"/>
      <c r="WWO62" s="26"/>
      <c r="WWP62" s="26"/>
      <c r="WWQ62" s="26"/>
      <c r="WWR62" s="26"/>
      <c r="WWS62" s="26"/>
      <c r="WWT62" s="26"/>
      <c r="WWU62" s="26"/>
      <c r="WWV62" s="26"/>
      <c r="WWW62" s="26"/>
      <c r="WWX62" s="26"/>
      <c r="WWY62" s="26"/>
      <c r="WWZ62" s="26"/>
      <c r="WXA62" s="26"/>
      <c r="WXB62" s="26"/>
      <c r="WXC62" s="26"/>
      <c r="WXD62" s="26"/>
      <c r="WXE62" s="26"/>
      <c r="WXF62" s="26"/>
      <c r="WXG62" s="26"/>
      <c r="WXH62" s="26"/>
      <c r="WXI62" s="26"/>
      <c r="WXJ62" s="26"/>
      <c r="WXK62" s="26"/>
      <c r="WXL62" s="26"/>
      <c r="WXM62" s="26"/>
      <c r="WXN62" s="26"/>
      <c r="WXO62" s="26"/>
      <c r="WXP62" s="26"/>
      <c r="WXQ62" s="26"/>
      <c r="WXR62" s="26"/>
      <c r="WXS62" s="26"/>
      <c r="WXT62" s="26"/>
      <c r="WXU62" s="26"/>
      <c r="WXV62" s="26"/>
      <c r="WXW62" s="26"/>
      <c r="WXX62" s="26"/>
      <c r="WXY62" s="26"/>
      <c r="WXZ62" s="26"/>
      <c r="WYA62" s="26"/>
      <c r="WYB62" s="26"/>
      <c r="WYC62" s="26"/>
      <c r="WYD62" s="26"/>
      <c r="WYE62" s="26"/>
      <c r="WYF62" s="26"/>
      <c r="WYG62" s="26"/>
      <c r="WYH62" s="26"/>
      <c r="WYI62" s="26"/>
      <c r="WYJ62" s="26"/>
      <c r="WYK62" s="26"/>
      <c r="WYL62" s="26"/>
      <c r="WYM62" s="26"/>
      <c r="WYN62" s="26"/>
      <c r="WYO62" s="26"/>
      <c r="WYP62" s="26"/>
      <c r="WYQ62" s="26"/>
      <c r="WYR62" s="26"/>
      <c r="WYS62" s="26"/>
      <c r="WYT62" s="26"/>
      <c r="WYU62" s="26"/>
      <c r="WYV62" s="26"/>
      <c r="WYW62" s="26"/>
      <c r="WYX62" s="26"/>
      <c r="WYY62" s="26"/>
      <c r="WYZ62" s="26"/>
      <c r="WZA62" s="26"/>
      <c r="WZB62" s="26"/>
      <c r="WZC62" s="26"/>
      <c r="WZD62" s="26"/>
      <c r="WZE62" s="26"/>
      <c r="WZF62" s="26"/>
      <c r="WZG62" s="26"/>
      <c r="WZH62" s="26"/>
      <c r="WZI62" s="26"/>
      <c r="WZJ62" s="26"/>
      <c r="WZK62" s="26"/>
      <c r="WZL62" s="26"/>
      <c r="WZM62" s="26"/>
      <c r="WZN62" s="26"/>
      <c r="WZO62" s="26"/>
      <c r="WZP62" s="26"/>
      <c r="WZQ62" s="26"/>
      <c r="WZR62" s="26"/>
      <c r="WZS62" s="26"/>
      <c r="WZT62" s="26"/>
      <c r="WZU62" s="26"/>
      <c r="WZV62" s="26"/>
      <c r="WZW62" s="26"/>
      <c r="WZX62" s="26"/>
      <c r="WZY62" s="26"/>
      <c r="WZZ62" s="26"/>
      <c r="XAA62" s="26"/>
      <c r="XAB62" s="26"/>
      <c r="XAC62" s="26"/>
      <c r="XAD62" s="26"/>
      <c r="XAE62" s="26"/>
      <c r="XAF62" s="26"/>
      <c r="XAG62" s="26"/>
      <c r="XAH62" s="26"/>
      <c r="XAI62" s="26"/>
      <c r="XAJ62" s="26"/>
      <c r="XAK62" s="26"/>
      <c r="XAL62" s="26"/>
      <c r="XAM62" s="26"/>
      <c r="XAN62" s="26"/>
      <c r="XAO62" s="26"/>
      <c r="XAP62" s="26"/>
      <c r="XAQ62" s="26"/>
      <c r="XAR62" s="26"/>
      <c r="XAS62" s="26"/>
      <c r="XAT62" s="26"/>
      <c r="XAU62" s="26"/>
      <c r="XAV62" s="26"/>
      <c r="XAW62" s="26"/>
      <c r="XAX62" s="26"/>
      <c r="XAY62" s="26"/>
      <c r="XAZ62" s="26"/>
      <c r="XBA62" s="26"/>
      <c r="XBB62" s="26"/>
      <c r="XBC62" s="26"/>
      <c r="XBD62" s="26"/>
      <c r="XBE62" s="26"/>
      <c r="XBF62" s="26"/>
      <c r="XBG62" s="26"/>
      <c r="XBH62" s="26"/>
      <c r="XBI62" s="26"/>
      <c r="XBJ62" s="26"/>
      <c r="XBK62" s="26"/>
      <c r="XBL62" s="26"/>
      <c r="XBM62" s="26"/>
      <c r="XBN62" s="26"/>
      <c r="XBO62" s="26"/>
      <c r="XBP62" s="26"/>
      <c r="XBQ62" s="26"/>
      <c r="XBR62" s="26"/>
      <c r="XBS62" s="26"/>
      <c r="XBT62" s="26"/>
      <c r="XBU62" s="26"/>
      <c r="XBV62" s="26"/>
      <c r="XBW62" s="26"/>
      <c r="XBX62" s="26"/>
      <c r="XBY62" s="26"/>
      <c r="XBZ62" s="26"/>
      <c r="XCA62" s="26"/>
      <c r="XCB62" s="26"/>
      <c r="XCC62" s="26"/>
      <c r="XCD62" s="26"/>
      <c r="XCE62" s="26"/>
      <c r="XCF62" s="26"/>
      <c r="XCG62" s="26"/>
      <c r="XCH62" s="26"/>
      <c r="XCI62" s="26"/>
      <c r="XCJ62" s="26"/>
      <c r="XCK62" s="26"/>
      <c r="XCL62" s="26"/>
      <c r="XCM62" s="26"/>
      <c r="XCN62" s="26"/>
      <c r="XCO62" s="26"/>
      <c r="XCP62" s="26"/>
      <c r="XCQ62" s="26"/>
      <c r="XCR62" s="26"/>
      <c r="XCS62" s="26"/>
      <c r="XCT62" s="26"/>
      <c r="XCU62" s="26"/>
      <c r="XCV62" s="26"/>
      <c r="XCW62" s="26"/>
      <c r="XCX62" s="26"/>
      <c r="XCY62" s="26"/>
      <c r="XCZ62" s="26"/>
      <c r="XDA62" s="26"/>
      <c r="XDB62" s="26"/>
      <c r="XDC62" s="26"/>
      <c r="XDD62" s="26"/>
      <c r="XDE62" s="26"/>
      <c r="XDF62" s="26"/>
      <c r="XDG62" s="26"/>
      <c r="XDH62" s="26"/>
      <c r="XDI62" s="26"/>
      <c r="XDJ62" s="26"/>
      <c r="XDK62" s="26"/>
      <c r="XDL62" s="26"/>
      <c r="XDM62" s="26"/>
      <c r="XDN62" s="26"/>
      <c r="XDO62" s="26"/>
      <c r="XDP62" s="26"/>
      <c r="XDQ62" s="26"/>
      <c r="XDR62" s="26"/>
      <c r="XDS62" s="26"/>
      <c r="XDT62" s="26"/>
      <c r="XDU62" s="26"/>
      <c r="XDV62" s="26"/>
      <c r="XDW62" s="26"/>
      <c r="XDX62" s="26"/>
      <c r="XDY62" s="26"/>
      <c r="XDZ62" s="26"/>
      <c r="XEA62" s="26"/>
      <c r="XEB62" s="26"/>
      <c r="XEC62" s="26"/>
      <c r="XED62" s="26"/>
      <c r="XEE62" s="26"/>
      <c r="XEF62" s="26"/>
      <c r="XEG62" s="26"/>
      <c r="XEH62" s="26"/>
      <c r="XEI62" s="26"/>
      <c r="XEJ62" s="26"/>
      <c r="XEK62" s="26"/>
      <c r="XEL62" s="26"/>
      <c r="XEM62" s="26"/>
      <c r="XEN62" s="26"/>
      <c r="XEO62" s="26"/>
      <c r="XEP62" s="26"/>
      <c r="XEQ62" s="26"/>
      <c r="XER62" s="26"/>
      <c r="XES62" s="26"/>
      <c r="XET62" s="26"/>
      <c r="XEU62" s="26"/>
      <c r="XEV62" s="26"/>
      <c r="XEW62" s="26"/>
      <c r="XEX62" s="26"/>
      <c r="XEY62" s="26"/>
      <c r="XEZ62" s="26"/>
      <c r="XFA62" s="26"/>
      <c r="XFB62" s="26"/>
      <c r="XFC62" s="26"/>
    </row>
    <row r="63" spans="1:16383" ht="25.5" hidden="1" customHeight="1">
      <c r="F63" s="26"/>
      <c r="H63" s="26"/>
      <c r="I63" s="26"/>
      <c r="K63" s="26"/>
      <c r="O63" s="26"/>
    </row>
    <row r="64" spans="1:16383" ht="25.5" hidden="1" customHeight="1">
      <c r="F64" s="26"/>
      <c r="H64" s="26"/>
      <c r="I64" s="26"/>
      <c r="K64" s="26"/>
      <c r="O64" s="26"/>
    </row>
    <row r="65" spans="6:15" ht="25.5" hidden="1" customHeight="1">
      <c r="F65" s="26"/>
      <c r="H65" s="26"/>
      <c r="I65" s="26"/>
      <c r="K65" s="26"/>
      <c r="O65" s="26"/>
    </row>
    <row r="66" spans="6:15" ht="25.5" hidden="1" customHeight="1">
      <c r="F66" s="26"/>
      <c r="H66" s="26"/>
      <c r="I66" s="26"/>
      <c r="K66" s="26"/>
      <c r="O66" s="26"/>
    </row>
    <row r="67" spans="6:15" ht="25.5" hidden="1" customHeight="1">
      <c r="F67" s="26"/>
      <c r="H67" s="26"/>
      <c r="I67" s="26"/>
      <c r="K67" s="26"/>
      <c r="O67" s="26"/>
    </row>
    <row r="68" spans="6:15" ht="25.5" hidden="1" customHeight="1">
      <c r="F68" s="26"/>
      <c r="H68" s="26"/>
      <c r="I68" s="26"/>
      <c r="K68" s="26"/>
      <c r="O68" s="26"/>
    </row>
    <row r="69" spans="6:15" ht="25.5" hidden="1" customHeight="1">
      <c r="F69" s="26"/>
      <c r="H69" s="26"/>
      <c r="I69" s="26"/>
      <c r="K69" s="26"/>
      <c r="O69" s="26"/>
    </row>
    <row r="70" spans="6:15" ht="25.5" hidden="1" customHeight="1">
      <c r="F70" s="26"/>
      <c r="H70" s="26"/>
      <c r="I70" s="26"/>
      <c r="K70" s="26"/>
      <c r="O70" s="26"/>
    </row>
    <row r="71" spans="6:15" ht="25.5" hidden="1" customHeight="1">
      <c r="F71" s="26"/>
      <c r="H71" s="26"/>
      <c r="I71" s="26"/>
      <c r="K71" s="26"/>
      <c r="O71" s="26"/>
    </row>
    <row r="72" spans="6:15" ht="25.5" hidden="1" customHeight="1">
      <c r="F72" s="26"/>
      <c r="H72" s="26"/>
      <c r="I72" s="26"/>
      <c r="K72" s="26"/>
      <c r="O72" s="26"/>
    </row>
    <row r="73" spans="6:15" ht="25.5" hidden="1" customHeight="1">
      <c r="F73" s="26"/>
      <c r="H73" s="26"/>
      <c r="I73" s="26"/>
      <c r="K73" s="26"/>
      <c r="O7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8177-EAAB-40B8-8E93-67BC2B3993A5}">
  <dimension ref="A1:XFC66"/>
  <sheetViews>
    <sheetView zoomScale="60" zoomScaleNormal="60" workbookViewId="0">
      <selection activeCell="C31" sqref="C31:O3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94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84</v>
      </c>
      <c r="D3" s="14">
        <v>198109.66</v>
      </c>
      <c r="E3" s="14">
        <v>252749.45</v>
      </c>
      <c r="F3" s="15">
        <f>(D3-E3)/E3</f>
        <v>-0.216181637586155</v>
      </c>
      <c r="G3" s="21">
        <v>26524</v>
      </c>
      <c r="H3" s="15" t="s">
        <v>18</v>
      </c>
      <c r="I3" s="15" t="s">
        <v>18</v>
      </c>
      <c r="J3" s="15" t="s">
        <v>18</v>
      </c>
      <c r="K3" s="16">
        <v>2</v>
      </c>
      <c r="L3" s="14">
        <v>654462.2300000001</v>
      </c>
      <c r="M3" s="22">
        <v>91078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2</v>
      </c>
      <c r="C4" s="20" t="s">
        <v>17</v>
      </c>
      <c r="D4" s="14">
        <v>89284</v>
      </c>
      <c r="E4" s="14">
        <v>103808</v>
      </c>
      <c r="F4" s="15">
        <f>(D4-E4)/E4</f>
        <v>-0.13991214549938347</v>
      </c>
      <c r="G4" s="22">
        <v>12616</v>
      </c>
      <c r="H4" s="13">
        <v>82</v>
      </c>
      <c r="I4" s="16">
        <f t="shared" ref="I4:I9" si="0">G4/H4</f>
        <v>153.85365853658536</v>
      </c>
      <c r="J4" s="13">
        <v>18</v>
      </c>
      <c r="K4" s="13">
        <v>5</v>
      </c>
      <c r="L4" s="14">
        <v>1495164</v>
      </c>
      <c r="M4" s="22">
        <v>206049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97</v>
      </c>
      <c r="D5" s="14">
        <v>39420.949999999997</v>
      </c>
      <c r="E5" s="14" t="s">
        <v>18</v>
      </c>
      <c r="F5" s="15" t="s">
        <v>18</v>
      </c>
      <c r="G5" s="21">
        <v>5429</v>
      </c>
      <c r="H5" s="22">
        <v>95</v>
      </c>
      <c r="I5" s="16">
        <f t="shared" si="0"/>
        <v>57.147368421052633</v>
      </c>
      <c r="J5" s="13">
        <v>20</v>
      </c>
      <c r="K5" s="16">
        <v>1</v>
      </c>
      <c r="L5" s="14">
        <v>48268.36</v>
      </c>
      <c r="M5" s="22">
        <v>6534</v>
      </c>
      <c r="N5" s="17">
        <v>45317</v>
      </c>
      <c r="O5" s="23" t="s">
        <v>88</v>
      </c>
      <c r="P5" s="24"/>
      <c r="R5" s="12"/>
    </row>
    <row r="6" spans="1:18" s="19" customFormat="1" ht="24.95" customHeight="1">
      <c r="A6" s="12">
        <v>4</v>
      </c>
      <c r="B6" s="13">
        <v>3</v>
      </c>
      <c r="C6" s="20" t="s">
        <v>90</v>
      </c>
      <c r="D6" s="14">
        <v>34940.339999999997</v>
      </c>
      <c r="E6" s="14">
        <v>35608.61</v>
      </c>
      <c r="F6" s="15">
        <f>(D6-E6)/E6</f>
        <v>-1.8767090318886473E-2</v>
      </c>
      <c r="G6" s="21">
        <v>4871</v>
      </c>
      <c r="H6" s="22">
        <v>66</v>
      </c>
      <c r="I6" s="16">
        <f t="shared" si="0"/>
        <v>73.803030303030297</v>
      </c>
      <c r="J6" s="13">
        <v>14</v>
      </c>
      <c r="K6" s="16">
        <v>2</v>
      </c>
      <c r="L6" s="14">
        <v>102155.54</v>
      </c>
      <c r="M6" s="22">
        <v>14566</v>
      </c>
      <c r="N6" s="17">
        <v>45310</v>
      </c>
      <c r="O6" s="23" t="s">
        <v>33</v>
      </c>
      <c r="P6" s="24"/>
      <c r="R6" s="12"/>
    </row>
    <row r="7" spans="1:18" s="25" customFormat="1" ht="24.95" customHeight="1">
      <c r="A7" s="12">
        <v>5</v>
      </c>
      <c r="B7" s="13">
        <v>5</v>
      </c>
      <c r="C7" s="20" t="s">
        <v>20</v>
      </c>
      <c r="D7" s="14">
        <v>23044.99</v>
      </c>
      <c r="E7" s="14">
        <v>25002.799999999999</v>
      </c>
      <c r="F7" s="15">
        <f>(D7-E7)/E7</f>
        <v>-7.8303629993440649E-2</v>
      </c>
      <c r="G7" s="21">
        <v>4261</v>
      </c>
      <c r="H7" s="22">
        <v>65</v>
      </c>
      <c r="I7" s="16">
        <f t="shared" si="0"/>
        <v>65.553846153846152</v>
      </c>
      <c r="J7" s="13">
        <v>11</v>
      </c>
      <c r="K7" s="16">
        <v>6</v>
      </c>
      <c r="L7" s="14">
        <v>415931.28</v>
      </c>
      <c r="M7" s="22">
        <v>75567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6</v>
      </c>
      <c r="C8" s="20" t="s">
        <v>22</v>
      </c>
      <c r="D8" s="14">
        <v>18665.86</v>
      </c>
      <c r="E8" s="14">
        <v>22584.66</v>
      </c>
      <c r="F8" s="15">
        <f>(D8-E8)/E8</f>
        <v>-0.17351600599699085</v>
      </c>
      <c r="G8" s="21">
        <v>3216</v>
      </c>
      <c r="H8" s="22">
        <v>64</v>
      </c>
      <c r="I8" s="16">
        <f t="shared" si="0"/>
        <v>50.25</v>
      </c>
      <c r="J8" s="13">
        <v>10</v>
      </c>
      <c r="K8" s="16">
        <v>7</v>
      </c>
      <c r="L8" s="14">
        <v>547573.88</v>
      </c>
      <c r="M8" s="22">
        <v>94195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3">
        <v>4</v>
      </c>
      <c r="C9" s="20" t="s">
        <v>75</v>
      </c>
      <c r="D9" s="14">
        <v>17707.560000000001</v>
      </c>
      <c r="E9" s="14">
        <v>26422.05</v>
      </c>
      <c r="F9" s="15">
        <f>(D9-E9)/E9</f>
        <v>-0.32981884448784249</v>
      </c>
      <c r="G9" s="21">
        <v>2406</v>
      </c>
      <c r="H9" s="22">
        <v>52</v>
      </c>
      <c r="I9" s="16">
        <f t="shared" si="0"/>
        <v>46.269230769230766</v>
      </c>
      <c r="J9" s="13">
        <v>11</v>
      </c>
      <c r="K9" s="16">
        <v>3</v>
      </c>
      <c r="L9" s="14">
        <v>122545.87</v>
      </c>
      <c r="M9" s="22">
        <v>17314</v>
      </c>
      <c r="N9" s="17">
        <v>45303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99</v>
      </c>
      <c r="D10" s="14">
        <v>10636.84</v>
      </c>
      <c r="E10" s="14" t="s">
        <v>18</v>
      </c>
      <c r="F10" s="15" t="s">
        <v>18</v>
      </c>
      <c r="G10" s="21">
        <v>2117</v>
      </c>
      <c r="H10" s="16" t="s">
        <v>18</v>
      </c>
      <c r="I10" s="16" t="s">
        <v>18</v>
      </c>
      <c r="J10" s="13">
        <v>15</v>
      </c>
      <c r="K10" s="16">
        <v>1</v>
      </c>
      <c r="L10" s="14">
        <v>10636.84</v>
      </c>
      <c r="M10" s="22">
        <v>2117</v>
      </c>
      <c r="N10" s="17">
        <v>45317</v>
      </c>
      <c r="O10" s="23" t="s">
        <v>100</v>
      </c>
      <c r="P10" s="18"/>
    </row>
    <row r="11" spans="1:18" s="25" customFormat="1" ht="24.95" customHeight="1">
      <c r="A11" s="12">
        <v>9</v>
      </c>
      <c r="B11" s="13">
        <v>9</v>
      </c>
      <c r="C11" s="20" t="s">
        <v>87</v>
      </c>
      <c r="D11" s="14">
        <v>9754.7900000000009</v>
      </c>
      <c r="E11" s="14">
        <v>13785.12</v>
      </c>
      <c r="F11" s="15">
        <f>(D11-E11)/E11</f>
        <v>-0.29236814768387942</v>
      </c>
      <c r="G11" s="21">
        <v>1936</v>
      </c>
      <c r="H11" s="22">
        <v>56</v>
      </c>
      <c r="I11" s="16">
        <f t="shared" ref="I11:I19" si="1">G11/H11</f>
        <v>34.571428571428569</v>
      </c>
      <c r="J11" s="13">
        <v>16</v>
      </c>
      <c r="K11" s="16">
        <v>2</v>
      </c>
      <c r="L11" s="14">
        <v>27442.26</v>
      </c>
      <c r="M11" s="22">
        <v>5418</v>
      </c>
      <c r="N11" s="17">
        <v>45310</v>
      </c>
      <c r="O11" s="23" t="s">
        <v>88</v>
      </c>
      <c r="P11" s="24"/>
    </row>
    <row r="12" spans="1:18" s="25" customFormat="1" ht="24.95" customHeight="1">
      <c r="A12" s="12">
        <v>10</v>
      </c>
      <c r="B12" s="13" t="s">
        <v>16</v>
      </c>
      <c r="C12" s="20" t="s">
        <v>96</v>
      </c>
      <c r="D12" s="14">
        <v>8881.77</v>
      </c>
      <c r="E12" s="15" t="s">
        <v>18</v>
      </c>
      <c r="F12" s="15" t="s">
        <v>18</v>
      </c>
      <c r="G12" s="21">
        <v>1283</v>
      </c>
      <c r="H12" s="22">
        <v>50</v>
      </c>
      <c r="I12" s="16">
        <f t="shared" si="1"/>
        <v>25.66</v>
      </c>
      <c r="J12" s="13">
        <v>13</v>
      </c>
      <c r="K12" s="16">
        <v>1</v>
      </c>
      <c r="L12" s="14">
        <v>8881.77</v>
      </c>
      <c r="M12" s="22">
        <v>1283</v>
      </c>
      <c r="N12" s="17">
        <v>45317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7</v>
      </c>
      <c r="C13" s="20" t="s">
        <v>54</v>
      </c>
      <c r="D13" s="14">
        <v>8086.14</v>
      </c>
      <c r="E13" s="14">
        <v>14777.53</v>
      </c>
      <c r="F13" s="15">
        <f t="shared" ref="F13:F19" si="2">(D13-E13)/E13</f>
        <v>-0.45280841926898474</v>
      </c>
      <c r="G13" s="21">
        <v>1120</v>
      </c>
      <c r="H13" s="22">
        <v>26</v>
      </c>
      <c r="I13" s="16">
        <f t="shared" si="1"/>
        <v>43.07692307692308</v>
      </c>
      <c r="J13" s="13">
        <v>6</v>
      </c>
      <c r="K13" s="16">
        <v>4</v>
      </c>
      <c r="L13" s="14">
        <v>127319.58</v>
      </c>
      <c r="M13" s="22">
        <v>18873</v>
      </c>
      <c r="N13" s="17">
        <v>45296</v>
      </c>
      <c r="O13" s="23" t="s">
        <v>27</v>
      </c>
      <c r="P13" s="24"/>
    </row>
    <row r="14" spans="1:18" s="25" customFormat="1" ht="24.95" customHeight="1">
      <c r="A14" s="12">
        <v>12</v>
      </c>
      <c r="B14" s="13">
        <v>8</v>
      </c>
      <c r="C14" s="20" t="s">
        <v>72</v>
      </c>
      <c r="D14" s="14">
        <v>7387.21</v>
      </c>
      <c r="E14" s="14">
        <v>14464.02</v>
      </c>
      <c r="F14" s="15">
        <f t="shared" si="2"/>
        <v>-0.4892699263413629</v>
      </c>
      <c r="G14" s="21">
        <v>1073</v>
      </c>
      <c r="H14" s="22">
        <v>28</v>
      </c>
      <c r="I14" s="16">
        <f t="shared" si="1"/>
        <v>38.321428571428569</v>
      </c>
      <c r="J14" s="13">
        <v>13</v>
      </c>
      <c r="K14" s="16">
        <v>3</v>
      </c>
      <c r="L14" s="14">
        <v>62585.120000000003</v>
      </c>
      <c r="M14" s="22">
        <v>9659</v>
      </c>
      <c r="N14" s="17">
        <v>45303</v>
      </c>
      <c r="O14" s="23" t="s">
        <v>38</v>
      </c>
      <c r="P14" s="24"/>
    </row>
    <row r="15" spans="1:18" s="25" customFormat="1" ht="24.95" customHeight="1">
      <c r="A15" s="12">
        <v>13</v>
      </c>
      <c r="B15" s="13">
        <v>14</v>
      </c>
      <c r="C15" s="20" t="s">
        <v>32</v>
      </c>
      <c r="D15" s="14">
        <v>4218.97</v>
      </c>
      <c r="E15" s="14">
        <v>3919.46</v>
      </c>
      <c r="F15" s="15">
        <f t="shared" si="2"/>
        <v>7.6416138957917726E-2</v>
      </c>
      <c r="G15" s="21">
        <v>712</v>
      </c>
      <c r="H15" s="22">
        <v>11</v>
      </c>
      <c r="I15" s="16">
        <f t="shared" si="1"/>
        <v>64.727272727272734</v>
      </c>
      <c r="J15" s="13">
        <v>3</v>
      </c>
      <c r="K15" s="16">
        <v>10</v>
      </c>
      <c r="L15" s="14">
        <v>254197.77</v>
      </c>
      <c r="M15" s="22">
        <v>48445</v>
      </c>
      <c r="N15" s="17">
        <v>45254</v>
      </c>
      <c r="O15" s="23" t="s">
        <v>33</v>
      </c>
      <c r="P15" s="24"/>
    </row>
    <row r="16" spans="1:18" s="25" customFormat="1" ht="24.95" customHeight="1">
      <c r="A16" s="12">
        <v>14</v>
      </c>
      <c r="B16" s="13">
        <v>12</v>
      </c>
      <c r="C16" s="20" t="s">
        <v>55</v>
      </c>
      <c r="D16" s="14">
        <v>4051.46</v>
      </c>
      <c r="E16" s="14">
        <v>5822.45</v>
      </c>
      <c r="F16" s="15">
        <f t="shared" si="2"/>
        <v>-0.3041657721405937</v>
      </c>
      <c r="G16" s="21">
        <v>720</v>
      </c>
      <c r="H16" s="22">
        <v>19</v>
      </c>
      <c r="I16" s="16">
        <f t="shared" si="1"/>
        <v>37.89473684210526</v>
      </c>
      <c r="J16" s="13">
        <v>8</v>
      </c>
      <c r="K16" s="16">
        <v>4</v>
      </c>
      <c r="L16" s="14">
        <v>37200.5</v>
      </c>
      <c r="M16" s="22">
        <v>7118</v>
      </c>
      <c r="N16" s="17">
        <v>45296</v>
      </c>
      <c r="O16" s="23" t="s">
        <v>56</v>
      </c>
      <c r="P16" s="24"/>
    </row>
    <row r="17" spans="1:16" s="25" customFormat="1" ht="24.95" customHeight="1">
      <c r="A17" s="12">
        <v>15</v>
      </c>
      <c r="B17" s="13">
        <v>13</v>
      </c>
      <c r="C17" s="20" t="s">
        <v>24</v>
      </c>
      <c r="D17" s="14">
        <v>3472.87</v>
      </c>
      <c r="E17" s="14">
        <v>5074.5200000000004</v>
      </c>
      <c r="F17" s="15">
        <f t="shared" si="2"/>
        <v>-0.31562591141625224</v>
      </c>
      <c r="G17" s="21">
        <v>503</v>
      </c>
      <c r="H17" s="22">
        <v>7</v>
      </c>
      <c r="I17" s="16">
        <f t="shared" si="1"/>
        <v>71.857142857142861</v>
      </c>
      <c r="J17" s="13">
        <v>3</v>
      </c>
      <c r="K17" s="16">
        <v>6</v>
      </c>
      <c r="L17" s="14">
        <v>210828.49</v>
      </c>
      <c r="M17" s="22">
        <v>30280</v>
      </c>
      <c r="N17" s="17">
        <v>45282</v>
      </c>
      <c r="O17" s="23" t="s">
        <v>25</v>
      </c>
      <c r="P17" s="24"/>
    </row>
    <row r="18" spans="1:16" s="25" customFormat="1" ht="24.95" customHeight="1">
      <c r="A18" s="12">
        <v>16</v>
      </c>
      <c r="B18" s="13">
        <v>15</v>
      </c>
      <c r="C18" s="20" t="s">
        <v>34</v>
      </c>
      <c r="D18" s="14">
        <v>3036</v>
      </c>
      <c r="E18" s="14">
        <v>2160</v>
      </c>
      <c r="F18" s="15">
        <f t="shared" si="2"/>
        <v>0.40555555555555556</v>
      </c>
      <c r="G18" s="21">
        <v>446</v>
      </c>
      <c r="H18" s="22">
        <v>5</v>
      </c>
      <c r="I18" s="16">
        <f t="shared" si="1"/>
        <v>89.2</v>
      </c>
      <c r="J18" s="13">
        <v>3</v>
      </c>
      <c r="K18" s="16">
        <v>6</v>
      </c>
      <c r="L18" s="52">
        <v>39783</v>
      </c>
      <c r="M18" s="54">
        <v>6311</v>
      </c>
      <c r="N18" s="17">
        <v>45282</v>
      </c>
      <c r="O18" s="23" t="s">
        <v>35</v>
      </c>
      <c r="P18" s="18"/>
    </row>
    <row r="19" spans="1:16" s="25" customFormat="1" ht="24.95" customHeight="1">
      <c r="A19" s="12">
        <v>17</v>
      </c>
      <c r="B19" s="13">
        <v>10</v>
      </c>
      <c r="C19" s="20" t="s">
        <v>76</v>
      </c>
      <c r="D19" s="14">
        <v>2343.06</v>
      </c>
      <c r="E19" s="14">
        <v>6773.62</v>
      </c>
      <c r="F19" s="15">
        <f t="shared" si="2"/>
        <v>-0.65409042727522348</v>
      </c>
      <c r="G19" s="21">
        <v>359</v>
      </c>
      <c r="H19" s="22">
        <v>10</v>
      </c>
      <c r="I19" s="16">
        <f t="shared" si="1"/>
        <v>35.9</v>
      </c>
      <c r="J19" s="13">
        <v>4</v>
      </c>
      <c r="K19" s="16">
        <v>3</v>
      </c>
      <c r="L19" s="14">
        <v>27321.18</v>
      </c>
      <c r="M19" s="22">
        <v>4236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78</v>
      </c>
      <c r="D20" s="14">
        <v>1482.2000000000003</v>
      </c>
      <c r="E20" s="14" t="s">
        <v>18</v>
      </c>
      <c r="F20" s="14" t="s">
        <v>18</v>
      </c>
      <c r="G20" s="21">
        <v>230</v>
      </c>
      <c r="H20" s="22" t="s">
        <v>18</v>
      </c>
      <c r="I20" s="22" t="s">
        <v>18</v>
      </c>
      <c r="J20" s="13" t="s">
        <v>18</v>
      </c>
      <c r="K20" s="16">
        <v>1</v>
      </c>
      <c r="L20" s="14">
        <v>4073.9</v>
      </c>
      <c r="M20" s="22">
        <v>589</v>
      </c>
      <c r="N20" s="17">
        <v>45303</v>
      </c>
      <c r="O20" s="23" t="s">
        <v>79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110</v>
      </c>
      <c r="D21" s="14">
        <v>1382</v>
      </c>
      <c r="E21" s="14" t="s">
        <v>18</v>
      </c>
      <c r="F21" s="14" t="s">
        <v>18</v>
      </c>
      <c r="G21" s="21">
        <v>222</v>
      </c>
      <c r="H21" s="22">
        <v>12</v>
      </c>
      <c r="I21" s="16">
        <f t="shared" ref="I21:I36" si="3">G21/H21</f>
        <v>18.5</v>
      </c>
      <c r="J21" s="13">
        <v>5</v>
      </c>
      <c r="K21" s="16">
        <v>1</v>
      </c>
      <c r="L21" s="52">
        <v>1382</v>
      </c>
      <c r="M21" s="54">
        <v>222</v>
      </c>
      <c r="N21" s="17">
        <v>45317</v>
      </c>
      <c r="O21" s="23" t="s">
        <v>35</v>
      </c>
      <c r="P21" s="18"/>
    </row>
    <row r="22" spans="1:16" s="25" customFormat="1" ht="24.95" customHeight="1">
      <c r="A22" s="12">
        <v>20</v>
      </c>
      <c r="B22" s="13">
        <v>11</v>
      </c>
      <c r="C22" s="20" t="s">
        <v>26</v>
      </c>
      <c r="D22" s="14">
        <v>1304.56</v>
      </c>
      <c r="E22" s="14">
        <v>6767.6</v>
      </c>
      <c r="F22" s="15">
        <f t="shared" ref="F22:F30" si="4">(D22-E22)/E22</f>
        <v>-0.80723447012234772</v>
      </c>
      <c r="G22" s="21">
        <v>160</v>
      </c>
      <c r="H22" s="22">
        <v>6</v>
      </c>
      <c r="I22" s="16">
        <f t="shared" si="3"/>
        <v>26.666666666666668</v>
      </c>
      <c r="J22" s="13">
        <v>1</v>
      </c>
      <c r="K22" s="16">
        <v>9</v>
      </c>
      <c r="L22" s="14">
        <v>518100.29</v>
      </c>
      <c r="M22" s="22">
        <v>71003</v>
      </c>
      <c r="N22" s="17">
        <v>45261</v>
      </c>
      <c r="O22" s="23" t="s">
        <v>27</v>
      </c>
      <c r="P22" s="24"/>
    </row>
    <row r="23" spans="1:16" s="25" customFormat="1" ht="24.95" customHeight="1">
      <c r="A23" s="12">
        <v>21</v>
      </c>
      <c r="B23" s="13">
        <v>16</v>
      </c>
      <c r="C23" s="20" t="s">
        <v>70</v>
      </c>
      <c r="D23" s="14">
        <v>825</v>
      </c>
      <c r="E23" s="14">
        <v>1520.8</v>
      </c>
      <c r="F23" s="15">
        <f t="shared" si="4"/>
        <v>-0.45752235665439239</v>
      </c>
      <c r="G23" s="21">
        <v>143</v>
      </c>
      <c r="H23" s="22">
        <v>5</v>
      </c>
      <c r="I23" s="16">
        <f t="shared" si="3"/>
        <v>28.6</v>
      </c>
      <c r="J23" s="13">
        <v>5</v>
      </c>
      <c r="K23" s="16">
        <v>3</v>
      </c>
      <c r="L23" s="14">
        <v>7229.35</v>
      </c>
      <c r="M23" s="22">
        <v>1169</v>
      </c>
      <c r="N23" s="17">
        <v>45303</v>
      </c>
      <c r="O23" s="23" t="s">
        <v>29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91</v>
      </c>
      <c r="D24" s="14">
        <v>820.2</v>
      </c>
      <c r="E24" s="14">
        <v>331.4</v>
      </c>
      <c r="F24" s="15">
        <f t="shared" si="4"/>
        <v>1.474954737477369</v>
      </c>
      <c r="G24" s="21">
        <v>150</v>
      </c>
      <c r="H24" s="22">
        <v>5</v>
      </c>
      <c r="I24" s="16">
        <f t="shared" si="3"/>
        <v>30</v>
      </c>
      <c r="J24" s="13">
        <v>4</v>
      </c>
      <c r="K24" s="16">
        <v>4</v>
      </c>
      <c r="L24" s="14">
        <v>5662.22</v>
      </c>
      <c r="M24" s="22">
        <v>941</v>
      </c>
      <c r="N24" s="17">
        <v>45296</v>
      </c>
      <c r="O24" s="23" t="s">
        <v>50</v>
      </c>
      <c r="P24" s="24"/>
    </row>
    <row r="25" spans="1:16" s="25" customFormat="1" ht="24.95" customHeight="1">
      <c r="A25" s="12">
        <v>23</v>
      </c>
      <c r="B25" s="13">
        <v>25</v>
      </c>
      <c r="C25" s="20" t="s">
        <v>42</v>
      </c>
      <c r="D25" s="14">
        <v>809.2</v>
      </c>
      <c r="E25" s="14">
        <v>261.2</v>
      </c>
      <c r="F25" s="15">
        <f t="shared" si="4"/>
        <v>2.0980091883614089</v>
      </c>
      <c r="G25" s="21">
        <v>125</v>
      </c>
      <c r="H25" s="16">
        <v>5</v>
      </c>
      <c r="I25" s="16">
        <f t="shared" si="3"/>
        <v>25</v>
      </c>
      <c r="J25" s="13">
        <v>3</v>
      </c>
      <c r="K25" s="16">
        <v>10</v>
      </c>
      <c r="L25" s="14">
        <v>51586.6</v>
      </c>
      <c r="M25" s="22">
        <v>8188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3">
        <v>17</v>
      </c>
      <c r="C26" s="20" t="s">
        <v>59</v>
      </c>
      <c r="D26" s="14">
        <v>756.17</v>
      </c>
      <c r="E26" s="14">
        <v>1315.15</v>
      </c>
      <c r="F26" s="15">
        <f t="shared" si="4"/>
        <v>-0.42503136524350843</v>
      </c>
      <c r="G26" s="21">
        <v>109</v>
      </c>
      <c r="H26" s="22">
        <v>4</v>
      </c>
      <c r="I26" s="16">
        <f t="shared" si="3"/>
        <v>27.25</v>
      </c>
      <c r="J26" s="13">
        <v>2</v>
      </c>
      <c r="K26" s="16">
        <v>4</v>
      </c>
      <c r="L26" s="14">
        <v>27301.16</v>
      </c>
      <c r="M26" s="22">
        <v>3996</v>
      </c>
      <c r="N26" s="17">
        <v>45296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18</v>
      </c>
      <c r="C27" s="20" t="s">
        <v>28</v>
      </c>
      <c r="D27" s="14">
        <v>702</v>
      </c>
      <c r="E27" s="14">
        <v>1292.4000000000001</v>
      </c>
      <c r="F27" s="15">
        <f t="shared" si="4"/>
        <v>-0.45682451253481898</v>
      </c>
      <c r="G27" s="22">
        <v>150</v>
      </c>
      <c r="H27" s="13">
        <v>7</v>
      </c>
      <c r="I27" s="16">
        <f t="shared" si="3"/>
        <v>21.428571428571427</v>
      </c>
      <c r="J27" s="13">
        <v>5</v>
      </c>
      <c r="K27" s="13">
        <v>5</v>
      </c>
      <c r="L27" s="14">
        <v>40364.82</v>
      </c>
      <c r="M27" s="22">
        <v>7976</v>
      </c>
      <c r="N27" s="17">
        <v>45289</v>
      </c>
      <c r="O27" s="23" t="s">
        <v>29</v>
      </c>
      <c r="P27" s="24"/>
    </row>
    <row r="28" spans="1:16" s="25" customFormat="1" ht="24.95" customHeight="1">
      <c r="A28" s="12">
        <v>26</v>
      </c>
      <c r="B28" s="13">
        <v>23</v>
      </c>
      <c r="C28" s="20" t="s">
        <v>89</v>
      </c>
      <c r="D28" s="14">
        <v>503</v>
      </c>
      <c r="E28" s="14">
        <v>430</v>
      </c>
      <c r="F28" s="15">
        <f t="shared" si="4"/>
        <v>0.16976744186046511</v>
      </c>
      <c r="G28" s="22">
        <v>113</v>
      </c>
      <c r="H28" s="13">
        <v>2</v>
      </c>
      <c r="I28" s="16">
        <f t="shared" si="3"/>
        <v>56.5</v>
      </c>
      <c r="J28" s="13">
        <v>2</v>
      </c>
      <c r="K28" s="15" t="s">
        <v>18</v>
      </c>
      <c r="L28" s="14">
        <v>2782.58</v>
      </c>
      <c r="M28" s="22">
        <v>621</v>
      </c>
      <c r="N28" s="17">
        <v>45282</v>
      </c>
      <c r="O28" s="23" t="s">
        <v>38</v>
      </c>
      <c r="P28" s="24"/>
    </row>
    <row r="29" spans="1:16" s="25" customFormat="1" ht="24.95" customHeight="1">
      <c r="A29" s="12">
        <v>27</v>
      </c>
      <c r="B29" s="13">
        <v>29</v>
      </c>
      <c r="C29" s="20" t="s">
        <v>43</v>
      </c>
      <c r="D29" s="14">
        <v>495</v>
      </c>
      <c r="E29" s="14">
        <v>181</v>
      </c>
      <c r="F29" s="15">
        <f t="shared" si="4"/>
        <v>1.7348066298342542</v>
      </c>
      <c r="G29" s="21">
        <v>75</v>
      </c>
      <c r="H29" s="22">
        <v>2</v>
      </c>
      <c r="I29" s="16">
        <f t="shared" si="3"/>
        <v>37.5</v>
      </c>
      <c r="J29" s="13">
        <v>2</v>
      </c>
      <c r="K29" s="16">
        <v>10</v>
      </c>
      <c r="L29" s="52">
        <v>18235.8</v>
      </c>
      <c r="M29" s="54">
        <v>3036</v>
      </c>
      <c r="N29" s="17">
        <v>45254</v>
      </c>
      <c r="O29" s="23" t="s">
        <v>35</v>
      </c>
      <c r="P29" s="18"/>
    </row>
    <row r="30" spans="1:16" s="25" customFormat="1" ht="24.95" customHeight="1">
      <c r="A30" s="12">
        <v>28</v>
      </c>
      <c r="B30" s="13">
        <v>31</v>
      </c>
      <c r="C30" s="20" t="s">
        <v>37</v>
      </c>
      <c r="D30" s="14">
        <v>276.39999999999998</v>
      </c>
      <c r="E30" s="14">
        <v>112.2</v>
      </c>
      <c r="F30" s="15">
        <f t="shared" si="4"/>
        <v>1.463458110516934</v>
      </c>
      <c r="G30" s="21">
        <v>35</v>
      </c>
      <c r="H30" s="22">
        <v>3</v>
      </c>
      <c r="I30" s="16">
        <f t="shared" si="3"/>
        <v>11.666666666666666</v>
      </c>
      <c r="J30" s="13">
        <v>2</v>
      </c>
      <c r="K30" s="15" t="s">
        <v>18</v>
      </c>
      <c r="L30" s="14">
        <v>31347.65</v>
      </c>
      <c r="M30" s="22">
        <v>4914</v>
      </c>
      <c r="N30" s="17">
        <v>45275</v>
      </c>
      <c r="O30" s="23" t="s">
        <v>38</v>
      </c>
      <c r="P30" s="24"/>
    </row>
    <row r="31" spans="1:16" s="25" customFormat="1" ht="24.95" customHeight="1">
      <c r="A31" s="12">
        <v>29</v>
      </c>
      <c r="B31" s="14" t="s">
        <v>18</v>
      </c>
      <c r="C31" s="20" t="s">
        <v>39</v>
      </c>
      <c r="D31" s="14">
        <v>170</v>
      </c>
      <c r="E31" s="14" t="s">
        <v>18</v>
      </c>
      <c r="F31" s="15" t="s">
        <v>18</v>
      </c>
      <c r="G31" s="21">
        <v>26</v>
      </c>
      <c r="H31" s="22">
        <v>1</v>
      </c>
      <c r="I31" s="16">
        <f t="shared" si="3"/>
        <v>26</v>
      </c>
      <c r="J31" s="13">
        <v>1</v>
      </c>
      <c r="K31" s="16" t="s">
        <v>18</v>
      </c>
      <c r="L31" s="14">
        <v>57088.92</v>
      </c>
      <c r="M31" s="22">
        <v>8927</v>
      </c>
      <c r="N31" s="17">
        <v>45254</v>
      </c>
      <c r="O31" s="23" t="s">
        <v>31</v>
      </c>
      <c r="P31" s="24"/>
    </row>
    <row r="32" spans="1:16" s="25" customFormat="1" ht="24.95" customHeight="1">
      <c r="A32" s="12">
        <v>30</v>
      </c>
      <c r="B32" s="13">
        <v>26</v>
      </c>
      <c r="C32" s="20" t="s">
        <v>36</v>
      </c>
      <c r="D32" s="14">
        <v>160.9</v>
      </c>
      <c r="E32" s="14">
        <v>191.8</v>
      </c>
      <c r="F32" s="15">
        <f>(D32-E32)/E32</f>
        <v>-0.16110531803962463</v>
      </c>
      <c r="G32" s="22">
        <v>22</v>
      </c>
      <c r="H32" s="22">
        <v>1</v>
      </c>
      <c r="I32" s="16">
        <f t="shared" si="3"/>
        <v>22</v>
      </c>
      <c r="J32" s="13">
        <v>1</v>
      </c>
      <c r="K32" s="13">
        <v>8</v>
      </c>
      <c r="L32" s="14">
        <v>39451.800000000003</v>
      </c>
      <c r="M32" s="22">
        <v>5674</v>
      </c>
      <c r="N32" s="17">
        <v>45268</v>
      </c>
      <c r="O32" s="23" t="s">
        <v>27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98</v>
      </c>
      <c r="D33" s="14">
        <v>157.91999999999999</v>
      </c>
      <c r="E33" s="14" t="s">
        <v>18</v>
      </c>
      <c r="F33" s="15" t="s">
        <v>18</v>
      </c>
      <c r="G33" s="21">
        <v>46</v>
      </c>
      <c r="H33" s="22">
        <v>1</v>
      </c>
      <c r="I33" s="16">
        <f t="shared" si="3"/>
        <v>46</v>
      </c>
      <c r="J33" s="13">
        <v>1</v>
      </c>
      <c r="K33" s="16" t="s">
        <v>18</v>
      </c>
      <c r="L33" s="14">
        <v>85759.24</v>
      </c>
      <c r="M33" s="22">
        <v>17484</v>
      </c>
      <c r="N33" s="17">
        <v>44855</v>
      </c>
      <c r="O33" s="23" t="s">
        <v>31</v>
      </c>
      <c r="P33" s="24"/>
    </row>
    <row r="34" spans="1:16" s="25" customFormat="1" ht="24.95" customHeight="1">
      <c r="A34" s="12">
        <v>32</v>
      </c>
      <c r="B34" s="13">
        <v>28</v>
      </c>
      <c r="C34" s="20" t="s">
        <v>73</v>
      </c>
      <c r="D34" s="14">
        <v>155.4</v>
      </c>
      <c r="E34" s="14">
        <v>184</v>
      </c>
      <c r="F34" s="15">
        <f>(D34-E34)/E34</f>
        <v>-0.15543478260869562</v>
      </c>
      <c r="G34" s="21">
        <v>22</v>
      </c>
      <c r="H34" s="22">
        <v>2</v>
      </c>
      <c r="I34" s="16">
        <f t="shared" si="3"/>
        <v>11</v>
      </c>
      <c r="J34" s="13">
        <v>2</v>
      </c>
      <c r="K34" s="16">
        <v>15</v>
      </c>
      <c r="L34" s="14">
        <v>21708.400000000001</v>
      </c>
      <c r="M34" s="22">
        <v>3500</v>
      </c>
      <c r="N34" s="17">
        <v>45219</v>
      </c>
      <c r="O34" s="23" t="s">
        <v>48</v>
      </c>
      <c r="P34" s="24"/>
    </row>
    <row r="35" spans="1:16" s="25" customFormat="1" ht="24.95" customHeight="1">
      <c r="A35" s="12">
        <v>33</v>
      </c>
      <c r="B35" s="13">
        <v>30</v>
      </c>
      <c r="C35" s="20" t="s">
        <v>45</v>
      </c>
      <c r="D35" s="14">
        <v>105</v>
      </c>
      <c r="E35" s="14">
        <v>125</v>
      </c>
      <c r="F35" s="15">
        <f>(D35-E35)/E35</f>
        <v>-0.16</v>
      </c>
      <c r="G35" s="21">
        <v>21</v>
      </c>
      <c r="H35" s="22">
        <v>1</v>
      </c>
      <c r="I35" s="16">
        <f t="shared" si="3"/>
        <v>21</v>
      </c>
      <c r="J35" s="13">
        <v>1</v>
      </c>
      <c r="K35" s="16">
        <v>5</v>
      </c>
      <c r="L35" s="14">
        <v>2762.28</v>
      </c>
      <c r="M35" s="22">
        <v>659</v>
      </c>
      <c r="N35" s="17">
        <v>45289</v>
      </c>
      <c r="O35" s="23" t="s">
        <v>46</v>
      </c>
      <c r="P35" s="24"/>
    </row>
    <row r="36" spans="1:16" s="25" customFormat="1" ht="24.95" customHeight="1">
      <c r="A36" s="12">
        <v>34</v>
      </c>
      <c r="B36" s="13">
        <v>20</v>
      </c>
      <c r="C36" s="20" t="s">
        <v>68</v>
      </c>
      <c r="D36" s="14">
        <v>50</v>
      </c>
      <c r="E36" s="14">
        <v>453.78</v>
      </c>
      <c r="F36" s="15">
        <f>(D36-E36)/E36</f>
        <v>-0.8898144475296399</v>
      </c>
      <c r="G36" s="21">
        <v>16</v>
      </c>
      <c r="H36" s="22">
        <v>1</v>
      </c>
      <c r="I36" s="16">
        <f t="shared" si="3"/>
        <v>16</v>
      </c>
      <c r="J36" s="13">
        <v>1</v>
      </c>
      <c r="K36" s="16">
        <v>3</v>
      </c>
      <c r="L36" s="14">
        <v>5731.0499999999993</v>
      </c>
      <c r="M36" s="22">
        <v>1172</v>
      </c>
      <c r="N36" s="17">
        <v>45303</v>
      </c>
      <c r="O36" s="23" t="s">
        <v>69</v>
      </c>
      <c r="P36" s="18"/>
    </row>
    <row r="37" spans="1:16" s="25" customFormat="1" ht="24.95" customHeight="1">
      <c r="A37" s="12">
        <v>35</v>
      </c>
      <c r="B37" s="14" t="s">
        <v>18</v>
      </c>
      <c r="C37" s="20" t="s">
        <v>62</v>
      </c>
      <c r="D37" s="14">
        <v>27</v>
      </c>
      <c r="E37" s="14" t="s">
        <v>18</v>
      </c>
      <c r="F37" s="15" t="s">
        <v>18</v>
      </c>
      <c r="G37" s="21">
        <v>8</v>
      </c>
      <c r="H37" s="22">
        <v>1</v>
      </c>
      <c r="I37" s="16" t="s">
        <v>18</v>
      </c>
      <c r="J37" s="13">
        <v>1</v>
      </c>
      <c r="K37" s="16" t="s">
        <v>18</v>
      </c>
      <c r="L37" s="14">
        <v>6864.33</v>
      </c>
      <c r="M37" s="22">
        <v>1107</v>
      </c>
      <c r="N37" s="17">
        <v>45296</v>
      </c>
      <c r="O37" s="23" t="s">
        <v>61</v>
      </c>
      <c r="P37" s="24"/>
    </row>
    <row r="38" spans="1:16" s="25" customFormat="1" ht="24.95" customHeight="1">
      <c r="A38" s="12">
        <v>36</v>
      </c>
      <c r="B38" s="13">
        <v>33</v>
      </c>
      <c r="C38" s="20" t="s">
        <v>60</v>
      </c>
      <c r="D38" s="14">
        <v>26</v>
      </c>
      <c r="E38" s="14">
        <v>30</v>
      </c>
      <c r="F38" s="15">
        <f>(D38-E38)/E38</f>
        <v>-0.13333333333333333</v>
      </c>
      <c r="G38" s="21">
        <v>7</v>
      </c>
      <c r="H38" s="22">
        <v>1</v>
      </c>
      <c r="I38" s="16">
        <f>G38/H38</f>
        <v>7</v>
      </c>
      <c r="J38" s="13">
        <v>1</v>
      </c>
      <c r="K38" s="16">
        <v>4</v>
      </c>
      <c r="L38" s="14">
        <v>13749.8</v>
      </c>
      <c r="M38" s="22">
        <v>2208</v>
      </c>
      <c r="N38" s="17">
        <v>45296</v>
      </c>
      <c r="O38" s="23" t="s">
        <v>61</v>
      </c>
      <c r="P38" s="24"/>
    </row>
    <row r="39" spans="1:16" s="27" customFormat="1" ht="24.75" customHeight="1">
      <c r="B39" s="28"/>
      <c r="C39" s="29" t="s">
        <v>114</v>
      </c>
      <c r="D39" s="30">
        <f>SUBTOTAL(109,Table1324567891011121314151716181920212223242625272830293132333436353738345[Pajamos 
(GBO)])</f>
        <v>493250.42000000016</v>
      </c>
      <c r="E39" s="30" t="s">
        <v>95</v>
      </c>
      <c r="F39" s="31">
        <f t="shared" ref="F39" si="5">(D39-E39)/E39</f>
        <v>-0.12286710625524562</v>
      </c>
      <c r="G39" s="32">
        <f>SUBTOTAL(109,Table1324567891011121314151716181920212223242625272830293132333436353738345[Žiūrovų sk. 
(ADM)])</f>
        <v>71272</v>
      </c>
      <c r="H39" s="33"/>
      <c r="I39" s="33"/>
      <c r="J39" s="28"/>
      <c r="K39" s="28"/>
      <c r="L39" s="30"/>
      <c r="M39" s="32"/>
      <c r="N39" s="34"/>
      <c r="O39" s="35" t="s">
        <v>52</v>
      </c>
      <c r="P39" s="36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EF4C-90E1-4A14-A75E-973B3DDBBB46}">
  <dimension ref="A1:XFC63"/>
  <sheetViews>
    <sheetView topLeftCell="D12" zoomScale="60" zoomScaleNormal="60" workbookViewId="0">
      <selection activeCell="C34" sqref="C34:XFD3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81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84</v>
      </c>
      <c r="D3" s="14">
        <v>252749.45</v>
      </c>
      <c r="E3" s="14" t="s">
        <v>18</v>
      </c>
      <c r="F3" s="15" t="s">
        <v>18</v>
      </c>
      <c r="G3" s="21">
        <v>33447</v>
      </c>
      <c r="H3" s="15" t="s">
        <v>18</v>
      </c>
      <c r="I3" s="15" t="s">
        <v>18</v>
      </c>
      <c r="J3" s="15" t="s">
        <v>18</v>
      </c>
      <c r="K3" s="16">
        <v>1</v>
      </c>
      <c r="L3" s="14">
        <v>339902.61</v>
      </c>
      <c r="M3" s="22">
        <v>45073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17</v>
      </c>
      <c r="D4" s="14">
        <v>103808</v>
      </c>
      <c r="E4" s="14">
        <v>208794</v>
      </c>
      <c r="F4" s="15">
        <f>(D4-E4)/E4</f>
        <v>-0.5028209622881884</v>
      </c>
      <c r="G4" s="22">
        <v>14230</v>
      </c>
      <c r="H4" s="13">
        <v>92</v>
      </c>
      <c r="I4" s="16">
        <f t="shared" ref="I4:I35" si="0">G4/H4</f>
        <v>154.67391304347825</v>
      </c>
      <c r="J4" s="13">
        <v>18</v>
      </c>
      <c r="K4" s="13">
        <v>4</v>
      </c>
      <c r="L4" s="14">
        <v>1347637</v>
      </c>
      <c r="M4" s="22">
        <v>182472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90</v>
      </c>
      <c r="D5" s="14">
        <v>35608.61</v>
      </c>
      <c r="E5" s="14" t="s">
        <v>18</v>
      </c>
      <c r="F5" s="15" t="s">
        <v>18</v>
      </c>
      <c r="G5" s="21">
        <v>4627</v>
      </c>
      <c r="H5" s="22">
        <v>88</v>
      </c>
      <c r="I5" s="16">
        <f t="shared" si="0"/>
        <v>52.579545454545453</v>
      </c>
      <c r="J5" s="13">
        <v>19</v>
      </c>
      <c r="K5" s="16">
        <v>1</v>
      </c>
      <c r="L5" s="14">
        <v>43249.65</v>
      </c>
      <c r="M5" s="22">
        <v>5765</v>
      </c>
      <c r="N5" s="17">
        <v>45310</v>
      </c>
      <c r="O5" s="23" t="s">
        <v>33</v>
      </c>
      <c r="P5" s="24"/>
      <c r="R5" s="12"/>
    </row>
    <row r="6" spans="1:18" s="19" customFormat="1" ht="24.95" customHeight="1">
      <c r="A6" s="12">
        <v>4</v>
      </c>
      <c r="B6" s="12">
        <v>2</v>
      </c>
      <c r="C6" s="20" t="s">
        <v>75</v>
      </c>
      <c r="D6" s="14">
        <v>26422.05</v>
      </c>
      <c r="E6" s="14">
        <v>44094.46</v>
      </c>
      <c r="F6" s="15">
        <f>(D6-E6)/E6</f>
        <v>-0.40078526871629677</v>
      </c>
      <c r="G6" s="21">
        <v>3553</v>
      </c>
      <c r="H6" s="22">
        <v>74</v>
      </c>
      <c r="I6" s="16">
        <f t="shared" si="0"/>
        <v>48.013513513513516</v>
      </c>
      <c r="J6" s="13">
        <v>14</v>
      </c>
      <c r="K6" s="16">
        <v>2</v>
      </c>
      <c r="L6" s="14">
        <v>92412.47</v>
      </c>
      <c r="M6" s="22">
        <v>12493</v>
      </c>
      <c r="N6" s="17">
        <v>45303</v>
      </c>
      <c r="O6" s="23" t="s">
        <v>56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20</v>
      </c>
      <c r="D7" s="14">
        <v>25002.799999999999</v>
      </c>
      <c r="E7" s="14">
        <v>31033.31</v>
      </c>
      <c r="F7" s="15">
        <f>(D7-E7)/E7</f>
        <v>-0.19432377661293629</v>
      </c>
      <c r="G7" s="21">
        <v>4515</v>
      </c>
      <c r="H7" s="22">
        <v>80</v>
      </c>
      <c r="I7" s="16">
        <f t="shared" si="0"/>
        <v>56.4375</v>
      </c>
      <c r="J7" s="13">
        <v>11</v>
      </c>
      <c r="K7" s="16">
        <v>5</v>
      </c>
      <c r="L7" s="14">
        <v>388660.38</v>
      </c>
      <c r="M7" s="22">
        <v>70321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2">
        <v>3</v>
      </c>
      <c r="C8" s="20" t="s">
        <v>22</v>
      </c>
      <c r="D8" s="14">
        <v>22584.66</v>
      </c>
      <c r="E8" s="14">
        <v>34140.71</v>
      </c>
      <c r="F8" s="15">
        <f>(D8-E8)/E8</f>
        <v>-0.33848300167161138</v>
      </c>
      <c r="G8" s="21">
        <v>3795</v>
      </c>
      <c r="H8" s="22">
        <v>71</v>
      </c>
      <c r="I8" s="16">
        <f t="shared" si="0"/>
        <v>53.450704225352112</v>
      </c>
      <c r="J8" s="13">
        <v>9</v>
      </c>
      <c r="K8" s="16">
        <v>6</v>
      </c>
      <c r="L8" s="14">
        <v>523968.21</v>
      </c>
      <c r="M8" s="22">
        <v>89808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2">
        <v>5</v>
      </c>
      <c r="C9" s="20" t="s">
        <v>54</v>
      </c>
      <c r="D9" s="14">
        <v>14777.53</v>
      </c>
      <c r="E9" s="14">
        <v>22979.8</v>
      </c>
      <c r="F9" s="15">
        <f>(D9-E9)/E9</f>
        <v>-0.35693391587394141</v>
      </c>
      <c r="G9" s="21">
        <v>2032</v>
      </c>
      <c r="H9" s="22">
        <v>34</v>
      </c>
      <c r="I9" s="16">
        <f t="shared" si="0"/>
        <v>59.764705882352942</v>
      </c>
      <c r="J9" s="13">
        <v>8</v>
      </c>
      <c r="K9" s="16">
        <v>3</v>
      </c>
      <c r="L9" s="14">
        <v>111697.78</v>
      </c>
      <c r="M9" s="22">
        <v>16228</v>
      </c>
      <c r="N9" s="17">
        <v>45296</v>
      </c>
      <c r="O9" s="23" t="s">
        <v>27</v>
      </c>
      <c r="P9" s="24"/>
    </row>
    <row r="10" spans="1:18" s="25" customFormat="1" ht="24.95" customHeight="1">
      <c r="A10" s="12">
        <v>8</v>
      </c>
      <c r="B10" s="12">
        <v>6</v>
      </c>
      <c r="C10" s="20" t="s">
        <v>72</v>
      </c>
      <c r="D10" s="14">
        <v>14464.02</v>
      </c>
      <c r="E10" s="14">
        <v>18078.37</v>
      </c>
      <c r="F10" s="15">
        <f>(D10-E10)/E10</f>
        <v>-0.19992676330886019</v>
      </c>
      <c r="G10" s="21">
        <v>2045</v>
      </c>
      <c r="H10" s="22">
        <v>45</v>
      </c>
      <c r="I10" s="16">
        <f t="shared" si="0"/>
        <v>45.444444444444443</v>
      </c>
      <c r="J10" s="13">
        <v>15</v>
      </c>
      <c r="K10" s="16">
        <v>2</v>
      </c>
      <c r="L10" s="14">
        <v>47486.3</v>
      </c>
      <c r="M10" s="22">
        <v>6990</v>
      </c>
      <c r="N10" s="17">
        <v>45303</v>
      </c>
      <c r="O10" s="23" t="s">
        <v>38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87</v>
      </c>
      <c r="D11" s="14">
        <v>13785.12</v>
      </c>
      <c r="E11" s="14" t="s">
        <v>18</v>
      </c>
      <c r="F11" s="15" t="s">
        <v>18</v>
      </c>
      <c r="G11" s="21">
        <v>2612</v>
      </c>
      <c r="H11" s="22">
        <v>90</v>
      </c>
      <c r="I11" s="16">
        <f t="shared" si="0"/>
        <v>29.022222222222222</v>
      </c>
      <c r="J11" s="13">
        <v>17</v>
      </c>
      <c r="K11" s="16">
        <v>1</v>
      </c>
      <c r="L11" s="14">
        <v>15185.12</v>
      </c>
      <c r="M11" s="22">
        <v>2862</v>
      </c>
      <c r="N11" s="17">
        <v>45310</v>
      </c>
      <c r="O11" s="23" t="s">
        <v>88</v>
      </c>
      <c r="P11" s="18"/>
    </row>
    <row r="12" spans="1:18" s="25" customFormat="1" ht="24.95" customHeight="1">
      <c r="A12" s="12">
        <v>10</v>
      </c>
      <c r="B12" s="12">
        <v>9</v>
      </c>
      <c r="C12" s="20" t="s">
        <v>76</v>
      </c>
      <c r="D12" s="14">
        <v>6773.62</v>
      </c>
      <c r="E12" s="14">
        <v>11082.39</v>
      </c>
      <c r="F12" s="15">
        <f t="shared" ref="F12:F23" si="1">(D12-E12)/E12</f>
        <v>-0.38879429437152091</v>
      </c>
      <c r="G12" s="21">
        <v>953</v>
      </c>
      <c r="H12" s="22">
        <v>27</v>
      </c>
      <c r="I12" s="16">
        <f t="shared" si="0"/>
        <v>35.296296296296298</v>
      </c>
      <c r="J12" s="13">
        <v>9</v>
      </c>
      <c r="K12" s="16">
        <v>2</v>
      </c>
      <c r="L12" s="14">
        <v>21357.74</v>
      </c>
      <c r="M12" s="22">
        <v>3103</v>
      </c>
      <c r="N12" s="17">
        <v>45303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8</v>
      </c>
      <c r="C13" s="20" t="s">
        <v>26</v>
      </c>
      <c r="D13" s="14">
        <v>6767.6</v>
      </c>
      <c r="E13" s="14">
        <v>12051.53</v>
      </c>
      <c r="F13" s="15">
        <f t="shared" si="1"/>
        <v>-0.43844474519002979</v>
      </c>
      <c r="G13" s="21">
        <v>893</v>
      </c>
      <c r="H13" s="22">
        <v>29</v>
      </c>
      <c r="I13" s="16">
        <f t="shared" si="0"/>
        <v>30.793103448275861</v>
      </c>
      <c r="J13" s="13">
        <v>7</v>
      </c>
      <c r="K13" s="16">
        <v>8</v>
      </c>
      <c r="L13" s="14">
        <v>514145.09</v>
      </c>
      <c r="M13" s="22">
        <v>70371</v>
      </c>
      <c r="N13" s="17">
        <v>45261</v>
      </c>
      <c r="O13" s="23" t="s">
        <v>27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55</v>
      </c>
      <c r="D14" s="14">
        <v>5822.45</v>
      </c>
      <c r="E14" s="14">
        <v>8114.64</v>
      </c>
      <c r="F14" s="15">
        <f t="shared" si="1"/>
        <v>-0.28247587077183961</v>
      </c>
      <c r="G14" s="21">
        <v>1081</v>
      </c>
      <c r="H14" s="22">
        <v>31</v>
      </c>
      <c r="I14" s="16">
        <f t="shared" si="0"/>
        <v>34.87096774193548</v>
      </c>
      <c r="J14" s="13">
        <v>10</v>
      </c>
      <c r="K14" s="16">
        <v>3</v>
      </c>
      <c r="L14" s="14">
        <v>31489.97</v>
      </c>
      <c r="M14" s="22">
        <v>5937</v>
      </c>
      <c r="N14" s="17">
        <v>45296</v>
      </c>
      <c r="O14" s="23" t="s">
        <v>56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24</v>
      </c>
      <c r="D15" s="14">
        <v>5074.5200000000004</v>
      </c>
      <c r="E15" s="14">
        <v>12460.96</v>
      </c>
      <c r="F15" s="15">
        <f t="shared" si="1"/>
        <v>-0.59276652842156619</v>
      </c>
      <c r="G15" s="21">
        <v>743</v>
      </c>
      <c r="H15" s="22">
        <v>13</v>
      </c>
      <c r="I15" s="16">
        <f t="shared" si="0"/>
        <v>57.153846153846153</v>
      </c>
      <c r="J15" s="13">
        <v>4</v>
      </c>
      <c r="K15" s="16">
        <v>5</v>
      </c>
      <c r="L15" s="14">
        <v>205860.85</v>
      </c>
      <c r="M15" s="22">
        <v>29439</v>
      </c>
      <c r="N15" s="17">
        <v>45282</v>
      </c>
      <c r="O15" s="23" t="s">
        <v>25</v>
      </c>
      <c r="P15" s="24"/>
    </row>
    <row r="16" spans="1:18" s="25" customFormat="1" ht="24.95" customHeight="1">
      <c r="A16" s="12">
        <v>14</v>
      </c>
      <c r="B16" s="12">
        <v>11</v>
      </c>
      <c r="C16" s="20" t="s">
        <v>32</v>
      </c>
      <c r="D16" s="14">
        <v>3919.46</v>
      </c>
      <c r="E16" s="14">
        <v>5865.39</v>
      </c>
      <c r="F16" s="15">
        <f t="shared" si="1"/>
        <v>-0.33176481018312509</v>
      </c>
      <c r="G16" s="21">
        <v>696</v>
      </c>
      <c r="H16" s="22">
        <v>15</v>
      </c>
      <c r="I16" s="16">
        <f t="shared" si="0"/>
        <v>46.4</v>
      </c>
      <c r="J16" s="13">
        <v>5</v>
      </c>
      <c r="K16" s="16">
        <v>9</v>
      </c>
      <c r="L16" s="14">
        <v>248944.13</v>
      </c>
      <c r="M16" s="22">
        <v>47466</v>
      </c>
      <c r="N16" s="17">
        <v>45254</v>
      </c>
      <c r="O16" s="23" t="s">
        <v>33</v>
      </c>
      <c r="P16" s="24"/>
    </row>
    <row r="17" spans="1:16" s="25" customFormat="1" ht="24.95" customHeight="1">
      <c r="A17" s="12">
        <v>15</v>
      </c>
      <c r="B17" s="12">
        <v>16</v>
      </c>
      <c r="C17" s="20" t="s">
        <v>34</v>
      </c>
      <c r="D17" s="14">
        <v>2160</v>
      </c>
      <c r="E17" s="14">
        <v>3053</v>
      </c>
      <c r="F17" s="15">
        <f t="shared" si="1"/>
        <v>-0.29249918113331147</v>
      </c>
      <c r="G17" s="21">
        <v>338</v>
      </c>
      <c r="H17" s="22">
        <v>4</v>
      </c>
      <c r="I17" s="16">
        <f t="shared" si="0"/>
        <v>84.5</v>
      </c>
      <c r="J17" s="13">
        <v>2</v>
      </c>
      <c r="K17" s="16">
        <v>5</v>
      </c>
      <c r="L17" s="14">
        <v>35938</v>
      </c>
      <c r="M17" s="22">
        <v>5753</v>
      </c>
      <c r="N17" s="17">
        <v>45282</v>
      </c>
      <c r="O17" s="23" t="s">
        <v>35</v>
      </c>
      <c r="P17" s="24"/>
    </row>
    <row r="18" spans="1:16" s="25" customFormat="1" ht="24.95" customHeight="1">
      <c r="A18" s="12">
        <v>16</v>
      </c>
      <c r="B18" s="12">
        <v>15</v>
      </c>
      <c r="C18" s="20" t="s">
        <v>70</v>
      </c>
      <c r="D18" s="14">
        <v>1520.8</v>
      </c>
      <c r="E18" s="14">
        <v>3199.65</v>
      </c>
      <c r="F18" s="15">
        <f t="shared" si="1"/>
        <v>-0.52469801384526438</v>
      </c>
      <c r="G18" s="21">
        <v>257</v>
      </c>
      <c r="H18" s="22">
        <v>7</v>
      </c>
      <c r="I18" s="16">
        <f t="shared" si="0"/>
        <v>36.714285714285715</v>
      </c>
      <c r="J18" s="13">
        <v>4</v>
      </c>
      <c r="K18" s="16">
        <v>2</v>
      </c>
      <c r="L18" s="14">
        <v>5720.1500000000005</v>
      </c>
      <c r="M18" s="22">
        <v>892</v>
      </c>
      <c r="N18" s="17">
        <v>45303</v>
      </c>
      <c r="O18" s="23" t="s">
        <v>29</v>
      </c>
      <c r="P18" s="24"/>
    </row>
    <row r="19" spans="1:16" s="25" customFormat="1" ht="24.95" customHeight="1">
      <c r="A19" s="12">
        <v>17</v>
      </c>
      <c r="B19" s="12">
        <v>12</v>
      </c>
      <c r="C19" s="20" t="s">
        <v>59</v>
      </c>
      <c r="D19" s="14">
        <v>1315.15</v>
      </c>
      <c r="E19" s="14">
        <v>4299.3</v>
      </c>
      <c r="F19" s="15">
        <f t="shared" si="1"/>
        <v>-0.6941013653385435</v>
      </c>
      <c r="G19" s="21">
        <v>194</v>
      </c>
      <c r="H19" s="22">
        <v>5</v>
      </c>
      <c r="I19" s="16">
        <f t="shared" si="0"/>
        <v>38.799999999999997</v>
      </c>
      <c r="J19" s="13">
        <v>2</v>
      </c>
      <c r="K19" s="16">
        <v>3</v>
      </c>
      <c r="L19" s="14">
        <v>26051.919999999998</v>
      </c>
      <c r="M19" s="22">
        <v>3762</v>
      </c>
      <c r="N19" s="17">
        <v>45296</v>
      </c>
      <c r="O19" s="23" t="s">
        <v>21</v>
      </c>
      <c r="P19" s="24"/>
    </row>
    <row r="20" spans="1:16" s="25" customFormat="1" ht="24.95" customHeight="1">
      <c r="A20" s="12">
        <v>18</v>
      </c>
      <c r="B20" s="12">
        <v>18</v>
      </c>
      <c r="C20" s="20" t="s">
        <v>28</v>
      </c>
      <c r="D20" s="14">
        <v>1292.4000000000001</v>
      </c>
      <c r="E20" s="14">
        <v>2511.7399999999998</v>
      </c>
      <c r="F20" s="15">
        <f t="shared" si="1"/>
        <v>-0.4854562972282162</v>
      </c>
      <c r="G20" s="22">
        <v>236</v>
      </c>
      <c r="H20" s="13">
        <v>11</v>
      </c>
      <c r="I20" s="16">
        <f t="shared" si="0"/>
        <v>21.454545454545453</v>
      </c>
      <c r="J20" s="13">
        <v>5</v>
      </c>
      <c r="K20" s="13">
        <v>4</v>
      </c>
      <c r="L20" s="14">
        <v>39379.97</v>
      </c>
      <c r="M20" s="22">
        <v>7764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2">
        <v>20</v>
      </c>
      <c r="C21" s="20" t="s">
        <v>30</v>
      </c>
      <c r="D21" s="14">
        <v>1001.76</v>
      </c>
      <c r="E21" s="14">
        <v>2024.4</v>
      </c>
      <c r="F21" s="15">
        <f t="shared" si="1"/>
        <v>-0.50515708358032008</v>
      </c>
      <c r="G21" s="21">
        <v>141</v>
      </c>
      <c r="H21" s="22">
        <v>6</v>
      </c>
      <c r="I21" s="16">
        <f t="shared" si="0"/>
        <v>23.5</v>
      </c>
      <c r="J21" s="13">
        <v>2</v>
      </c>
      <c r="K21" s="16">
        <v>10</v>
      </c>
      <c r="L21" s="14">
        <v>347045</v>
      </c>
      <c r="M21" s="22">
        <v>48871</v>
      </c>
      <c r="N21" s="17">
        <v>45247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14</v>
      </c>
      <c r="C22" s="20" t="s">
        <v>68</v>
      </c>
      <c r="D22" s="14">
        <v>453.78</v>
      </c>
      <c r="E22" s="14">
        <v>3204.07</v>
      </c>
      <c r="F22" s="15">
        <f t="shared" si="1"/>
        <v>-0.85837388072045862</v>
      </c>
      <c r="G22" s="21">
        <v>100</v>
      </c>
      <c r="H22" s="22">
        <v>8</v>
      </c>
      <c r="I22" s="16">
        <f t="shared" si="0"/>
        <v>12.5</v>
      </c>
      <c r="J22" s="13">
        <v>4</v>
      </c>
      <c r="K22" s="16">
        <v>2</v>
      </c>
      <c r="L22" s="14">
        <v>4823.88</v>
      </c>
      <c r="M22" s="22">
        <v>970</v>
      </c>
      <c r="N22" s="17">
        <v>45303</v>
      </c>
      <c r="O22" s="23" t="s">
        <v>69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74</v>
      </c>
      <c r="D23" s="14">
        <v>436.84</v>
      </c>
      <c r="E23" s="14">
        <v>3762.73</v>
      </c>
      <c r="F23" s="15">
        <f t="shared" si="1"/>
        <v>-0.88390344244737196</v>
      </c>
      <c r="G23" s="21">
        <v>67</v>
      </c>
      <c r="H23" s="22">
        <v>3</v>
      </c>
      <c r="I23" s="16">
        <f t="shared" si="0"/>
        <v>22.333333333333332</v>
      </c>
      <c r="J23" s="13">
        <v>3</v>
      </c>
      <c r="K23" s="16">
        <v>2</v>
      </c>
      <c r="L23" s="14">
        <v>4850.72</v>
      </c>
      <c r="M23" s="22">
        <v>769</v>
      </c>
      <c r="N23" s="17">
        <v>45303</v>
      </c>
      <c r="O23" s="23" t="s">
        <v>33</v>
      </c>
      <c r="P23" s="24"/>
    </row>
    <row r="24" spans="1:16" s="25" customFormat="1" ht="24.95" customHeight="1">
      <c r="A24" s="12">
        <v>22</v>
      </c>
      <c r="B24" s="14" t="s">
        <v>18</v>
      </c>
      <c r="C24" s="20" t="s">
        <v>89</v>
      </c>
      <c r="D24" s="14">
        <v>430</v>
      </c>
      <c r="E24" s="14" t="s">
        <v>18</v>
      </c>
      <c r="F24" s="15" t="s">
        <v>18</v>
      </c>
      <c r="G24" s="22">
        <v>105</v>
      </c>
      <c r="H24" s="13">
        <v>3</v>
      </c>
      <c r="I24" s="16">
        <f t="shared" si="0"/>
        <v>35</v>
      </c>
      <c r="J24" s="13">
        <v>3</v>
      </c>
      <c r="K24" s="15" t="s">
        <v>18</v>
      </c>
      <c r="L24" s="14">
        <v>2247.08</v>
      </c>
      <c r="M24" s="22">
        <v>495</v>
      </c>
      <c r="N24" s="17">
        <v>45282</v>
      </c>
      <c r="O24" s="23" t="s">
        <v>38</v>
      </c>
      <c r="P24" s="18"/>
    </row>
    <row r="25" spans="1:16" s="25" customFormat="1" ht="24.95" customHeight="1">
      <c r="A25" s="12">
        <v>23</v>
      </c>
      <c r="B25" s="15" t="s">
        <v>18</v>
      </c>
      <c r="C25" s="20" t="s">
        <v>82</v>
      </c>
      <c r="D25" s="14">
        <v>409</v>
      </c>
      <c r="E25" s="15" t="s">
        <v>18</v>
      </c>
      <c r="F25" s="15" t="s">
        <v>18</v>
      </c>
      <c r="G25" s="21">
        <v>77</v>
      </c>
      <c r="H25" s="22">
        <v>3</v>
      </c>
      <c r="I25" s="16">
        <f t="shared" si="0"/>
        <v>25.666666666666668</v>
      </c>
      <c r="J25" s="13">
        <v>1</v>
      </c>
      <c r="K25" s="15" t="s">
        <v>18</v>
      </c>
      <c r="L25" s="14">
        <v>2707.9</v>
      </c>
      <c r="M25" s="22">
        <v>510</v>
      </c>
      <c r="N25" s="17">
        <v>45275</v>
      </c>
      <c r="O25" s="23" t="s">
        <v>83</v>
      </c>
      <c r="P25" s="24"/>
    </row>
    <row r="26" spans="1:16" s="25" customFormat="1" ht="24.95" customHeight="1">
      <c r="A26" s="12">
        <v>24</v>
      </c>
      <c r="B26" s="12">
        <v>26</v>
      </c>
      <c r="C26" s="20" t="s">
        <v>91</v>
      </c>
      <c r="D26" s="14">
        <v>331.4</v>
      </c>
      <c r="E26" s="14">
        <v>403.6</v>
      </c>
      <c r="F26" s="15">
        <f>(D26-E26)/E26</f>
        <v>-0.17888999008919731</v>
      </c>
      <c r="G26" s="21">
        <v>53</v>
      </c>
      <c r="H26" s="22">
        <v>3</v>
      </c>
      <c r="I26" s="16">
        <f t="shared" si="0"/>
        <v>17.666666666666668</v>
      </c>
      <c r="J26" s="13">
        <v>3</v>
      </c>
      <c r="K26" s="16">
        <v>3</v>
      </c>
      <c r="L26" s="14">
        <v>4774.0200000000004</v>
      </c>
      <c r="M26" s="22">
        <v>791</v>
      </c>
      <c r="N26" s="17">
        <v>45296</v>
      </c>
      <c r="O26" s="23" t="s">
        <v>50</v>
      </c>
      <c r="P26" s="24"/>
    </row>
    <row r="27" spans="1:16" s="25" customFormat="1" ht="24.95" customHeight="1">
      <c r="A27" s="12">
        <v>25</v>
      </c>
      <c r="B27" s="12">
        <v>23</v>
      </c>
      <c r="C27" s="20" t="s">
        <v>42</v>
      </c>
      <c r="D27" s="14">
        <v>261.2</v>
      </c>
      <c r="E27" s="14">
        <v>778.5</v>
      </c>
      <c r="F27" s="15">
        <f>(D27-E27)/E27</f>
        <v>-0.66448298008991646</v>
      </c>
      <c r="G27" s="21">
        <v>34</v>
      </c>
      <c r="H27" s="16">
        <v>2</v>
      </c>
      <c r="I27" s="16">
        <f t="shared" si="0"/>
        <v>17</v>
      </c>
      <c r="J27" s="13">
        <v>1</v>
      </c>
      <c r="K27" s="16">
        <v>9</v>
      </c>
      <c r="L27" s="14">
        <v>50554.6</v>
      </c>
      <c r="M27" s="22">
        <v>8030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12">
        <v>25</v>
      </c>
      <c r="C28" s="20" t="s">
        <v>36</v>
      </c>
      <c r="D28" s="14">
        <v>191.8</v>
      </c>
      <c r="E28" s="14">
        <v>458.7</v>
      </c>
      <c r="F28" s="15">
        <f>(D28-E28)/E28</f>
        <v>-0.58186178330063221</v>
      </c>
      <c r="G28" s="22">
        <v>25</v>
      </c>
      <c r="H28" s="22">
        <v>1</v>
      </c>
      <c r="I28" s="16">
        <f t="shared" si="0"/>
        <v>25</v>
      </c>
      <c r="J28" s="13">
        <v>1</v>
      </c>
      <c r="K28" s="13">
        <v>7</v>
      </c>
      <c r="L28" s="14">
        <v>38949.9</v>
      </c>
      <c r="M28" s="22">
        <v>5540</v>
      </c>
      <c r="N28" s="17">
        <v>45268</v>
      </c>
      <c r="O28" s="23" t="s">
        <v>27</v>
      </c>
      <c r="P28" s="24"/>
    </row>
    <row r="29" spans="1:16" s="25" customFormat="1" ht="24.95" customHeight="1">
      <c r="A29" s="12">
        <v>27</v>
      </c>
      <c r="B29" s="15" t="s">
        <v>18</v>
      </c>
      <c r="C29" s="20" t="s">
        <v>86</v>
      </c>
      <c r="D29" s="14">
        <v>190</v>
      </c>
      <c r="E29" s="14" t="s">
        <v>18</v>
      </c>
      <c r="F29" s="15" t="s">
        <v>18</v>
      </c>
      <c r="G29" s="21">
        <v>35</v>
      </c>
      <c r="H29" s="22">
        <v>2</v>
      </c>
      <c r="I29" s="16">
        <f t="shared" si="0"/>
        <v>17.5</v>
      </c>
      <c r="J29" s="13">
        <v>2</v>
      </c>
      <c r="K29" s="15" t="s">
        <v>18</v>
      </c>
      <c r="L29" s="14">
        <v>6149.97</v>
      </c>
      <c r="M29" s="22">
        <v>938</v>
      </c>
      <c r="N29" s="17">
        <v>45282</v>
      </c>
      <c r="O29" s="23" t="s">
        <v>83</v>
      </c>
      <c r="P29" s="18"/>
    </row>
    <row r="30" spans="1:16" s="25" customFormat="1" ht="24.95" customHeight="1">
      <c r="A30" s="12">
        <v>28</v>
      </c>
      <c r="B30" s="12">
        <v>28</v>
      </c>
      <c r="C30" s="20" t="s">
        <v>73</v>
      </c>
      <c r="D30" s="14">
        <v>184</v>
      </c>
      <c r="E30" s="14">
        <v>321.8</v>
      </c>
      <c r="F30" s="15">
        <f>(D30-E30)/E30</f>
        <v>-0.42821628340584217</v>
      </c>
      <c r="G30" s="21">
        <v>23</v>
      </c>
      <c r="H30" s="22">
        <v>1</v>
      </c>
      <c r="I30" s="16">
        <f t="shared" si="0"/>
        <v>23</v>
      </c>
      <c r="J30" s="13">
        <v>1</v>
      </c>
      <c r="K30" s="16">
        <v>14</v>
      </c>
      <c r="L30" s="14">
        <v>21386.799999999999</v>
      </c>
      <c r="M30" s="22">
        <v>3457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43</v>
      </c>
      <c r="D31" s="14">
        <v>181</v>
      </c>
      <c r="E31" s="14">
        <v>376</v>
      </c>
      <c r="F31" s="15">
        <f>(D31-E31)/E31</f>
        <v>-0.5186170212765957</v>
      </c>
      <c r="G31" s="22">
        <v>24</v>
      </c>
      <c r="H31" s="22">
        <v>1</v>
      </c>
      <c r="I31" s="16">
        <f t="shared" si="0"/>
        <v>24</v>
      </c>
      <c r="J31" s="13">
        <v>1</v>
      </c>
      <c r="K31" s="13">
        <v>9</v>
      </c>
      <c r="L31" s="14">
        <v>17684</v>
      </c>
      <c r="M31" s="22">
        <v>2952</v>
      </c>
      <c r="N31" s="17">
        <v>45254</v>
      </c>
      <c r="O31" s="23" t="s">
        <v>35</v>
      </c>
      <c r="P31" s="24"/>
    </row>
    <row r="32" spans="1:16" s="25" customFormat="1" ht="24.95" customHeight="1">
      <c r="A32" s="12">
        <v>30</v>
      </c>
      <c r="B32" s="13">
        <v>29</v>
      </c>
      <c r="C32" s="20" t="s">
        <v>45</v>
      </c>
      <c r="D32" s="14">
        <v>125</v>
      </c>
      <c r="E32" s="14">
        <v>317.5</v>
      </c>
      <c r="F32" s="15">
        <f>(D32-E32)/E32</f>
        <v>-0.60629921259842523</v>
      </c>
      <c r="G32" s="21">
        <v>33</v>
      </c>
      <c r="H32" s="22">
        <v>3</v>
      </c>
      <c r="I32" s="16">
        <f t="shared" si="0"/>
        <v>11</v>
      </c>
      <c r="J32" s="13">
        <v>2</v>
      </c>
      <c r="K32" s="16">
        <v>4</v>
      </c>
      <c r="L32" s="14">
        <v>2657.28</v>
      </c>
      <c r="M32" s="22">
        <v>638</v>
      </c>
      <c r="N32" s="17">
        <v>45289</v>
      </c>
      <c r="O32" s="23" t="s">
        <v>46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37</v>
      </c>
      <c r="D33" s="14">
        <v>112.2</v>
      </c>
      <c r="E33" s="14" t="s">
        <v>18</v>
      </c>
      <c r="F33" s="15" t="s">
        <v>18</v>
      </c>
      <c r="G33" s="21">
        <v>17</v>
      </c>
      <c r="H33" s="22">
        <v>1</v>
      </c>
      <c r="I33" s="16">
        <f t="shared" si="0"/>
        <v>17</v>
      </c>
      <c r="J33" s="13">
        <v>1</v>
      </c>
      <c r="K33" s="15" t="s">
        <v>18</v>
      </c>
      <c r="L33" s="14">
        <v>30640.93</v>
      </c>
      <c r="M33" s="22">
        <v>4833</v>
      </c>
      <c r="N33" s="17">
        <v>45275</v>
      </c>
      <c r="O33" s="23" t="s">
        <v>38</v>
      </c>
      <c r="P33" s="18"/>
    </row>
    <row r="34" spans="1:16" s="25" customFormat="1" ht="24.95" customHeight="1">
      <c r="A34" s="12">
        <v>32</v>
      </c>
      <c r="B34" s="12">
        <v>31</v>
      </c>
      <c r="C34" s="20" t="s">
        <v>77</v>
      </c>
      <c r="D34" s="14">
        <v>89</v>
      </c>
      <c r="E34" s="14">
        <v>201.1</v>
      </c>
      <c r="F34" s="15">
        <f>(D34-E34)/E34</f>
        <v>-0.55743411238189955</v>
      </c>
      <c r="G34" s="21">
        <v>24</v>
      </c>
      <c r="H34" s="22">
        <v>1</v>
      </c>
      <c r="I34" s="16">
        <f t="shared" si="0"/>
        <v>24</v>
      </c>
      <c r="J34" s="13">
        <v>1</v>
      </c>
      <c r="K34" s="15" t="s">
        <v>18</v>
      </c>
      <c r="L34" s="14">
        <v>3919.31</v>
      </c>
      <c r="M34" s="22">
        <v>1062</v>
      </c>
      <c r="N34" s="17">
        <v>45275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21</v>
      </c>
      <c r="C35" s="20" t="s">
        <v>60</v>
      </c>
      <c r="D35" s="14">
        <v>30</v>
      </c>
      <c r="E35" s="14">
        <v>1421.43</v>
      </c>
      <c r="F35" s="15">
        <f>(D35-E35)/E35</f>
        <v>-0.97889449357337333</v>
      </c>
      <c r="G35" s="21">
        <v>8</v>
      </c>
      <c r="H35" s="22">
        <v>1</v>
      </c>
      <c r="I35" s="16">
        <f t="shared" si="0"/>
        <v>8</v>
      </c>
      <c r="J35" s="13">
        <v>1</v>
      </c>
      <c r="K35" s="16">
        <v>3</v>
      </c>
      <c r="L35" s="14">
        <v>13715.8</v>
      </c>
      <c r="M35" s="22">
        <v>2199</v>
      </c>
      <c r="N35" s="17">
        <v>45296</v>
      </c>
      <c r="O35" s="23" t="s">
        <v>61</v>
      </c>
      <c r="P35" s="24"/>
    </row>
    <row r="36" spans="1:16" s="27" customFormat="1" ht="24.75" customHeight="1">
      <c r="B36" s="28"/>
      <c r="C36" s="29" t="s">
        <v>93</v>
      </c>
      <c r="D36" s="30">
        <f>SUBTOTAL(109,Table132456789101112131415171618192021222324262527283029313233343635373834[Pajamos 
(GBO)])</f>
        <v>548275.22</v>
      </c>
      <c r="E36" s="30" t="s">
        <v>92</v>
      </c>
      <c r="F36" s="31">
        <f t="shared" ref="F36" si="2">(D36-E36)/E36</f>
        <v>0.24060727563181505</v>
      </c>
      <c r="G36" s="32">
        <f>SUBTOTAL(109,Table132456789101112131415171618192021222324262527283029313233343635373834[Žiūrovų sk. 
(ADM)])</f>
        <v>77013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t="11.25" hidden="1">
      <c r="F37" s="39"/>
      <c r="L37" s="41"/>
    </row>
    <row r="38" spans="1:16" ht="11.25" hidden="1">
      <c r="F38" s="39"/>
      <c r="L38" s="41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</row>
    <row r="50" spans="1:16383" s="40" customFormat="1" ht="11.25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t="11.25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t="11.25" hidden="1">
      <c r="D53" s="26"/>
      <c r="F53" s="26"/>
      <c r="G53" s="26"/>
      <c r="H53" s="26"/>
      <c r="I53" s="26"/>
      <c r="K53" s="26"/>
      <c r="O53" s="26"/>
    </row>
    <row r="54" spans="1:16383" ht="11.25" hidden="1">
      <c r="D54" s="26"/>
      <c r="F54" s="26"/>
      <c r="G54" s="26"/>
      <c r="H54" s="26"/>
      <c r="I54" s="26"/>
      <c r="K54" s="26"/>
      <c r="O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0B3F-267D-4053-8303-C39E898F6D2C}">
  <dimension ref="A1:XFC66"/>
  <sheetViews>
    <sheetView topLeftCell="B11" zoomScale="60" zoomScaleNormal="60" workbookViewId="0">
      <selection activeCell="O26" sqref="O26"/>
    </sheetView>
  </sheetViews>
  <sheetFormatPr defaultColWidth="18.28515625" defaultRowHeight="11.2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66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17</v>
      </c>
      <c r="D3" s="14">
        <v>208794</v>
      </c>
      <c r="E3" s="14">
        <v>247129</v>
      </c>
      <c r="F3" s="15">
        <f>(D3-E3)/E3</f>
        <v>-0.15512141432207471</v>
      </c>
      <c r="G3" s="22">
        <v>26779</v>
      </c>
      <c r="H3" s="13">
        <v>140</v>
      </c>
      <c r="I3" s="16">
        <f t="shared" ref="I3:I18" si="0">G3/H3</f>
        <v>191.27857142857144</v>
      </c>
      <c r="J3" s="13">
        <v>24</v>
      </c>
      <c r="K3" s="13">
        <v>3</v>
      </c>
      <c r="L3" s="14">
        <v>1171877</v>
      </c>
      <c r="M3" s="22">
        <v>157467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 t="s">
        <v>16</v>
      </c>
      <c r="C4" s="20" t="s">
        <v>75</v>
      </c>
      <c r="D4" s="14">
        <v>44094.46</v>
      </c>
      <c r="E4" s="14" t="s">
        <v>18</v>
      </c>
      <c r="F4" s="15" t="s">
        <v>18</v>
      </c>
      <c r="G4" s="21">
        <v>5634</v>
      </c>
      <c r="H4" s="22">
        <v>89</v>
      </c>
      <c r="I4" s="16">
        <f t="shared" si="0"/>
        <v>63.303370786516851</v>
      </c>
      <c r="J4" s="13">
        <v>15</v>
      </c>
      <c r="K4" s="16">
        <v>1</v>
      </c>
      <c r="L4" s="14">
        <v>48998.11</v>
      </c>
      <c r="M4" s="22">
        <v>6197</v>
      </c>
      <c r="N4" s="17">
        <v>45303</v>
      </c>
      <c r="O4" s="23" t="s">
        <v>56</v>
      </c>
      <c r="P4" s="18"/>
      <c r="R4" s="12"/>
    </row>
    <row r="5" spans="1:18" s="19" customFormat="1" ht="24.95" customHeight="1">
      <c r="A5" s="12">
        <v>3</v>
      </c>
      <c r="B5" s="12">
        <v>2</v>
      </c>
      <c r="C5" s="20" t="s">
        <v>22</v>
      </c>
      <c r="D5" s="14">
        <v>34140.71</v>
      </c>
      <c r="E5" s="14">
        <v>52694.6</v>
      </c>
      <c r="F5" s="15">
        <f>(D5-E5)/E5</f>
        <v>-0.35210230270274373</v>
      </c>
      <c r="G5" s="21">
        <v>5593</v>
      </c>
      <c r="H5" s="22">
        <v>91</v>
      </c>
      <c r="I5" s="16">
        <f t="shared" si="0"/>
        <v>61.46153846153846</v>
      </c>
      <c r="J5" s="13">
        <v>11</v>
      </c>
      <c r="K5" s="16">
        <v>5</v>
      </c>
      <c r="L5" s="14">
        <v>496060.23</v>
      </c>
      <c r="M5" s="22">
        <v>84994</v>
      </c>
      <c r="N5" s="17">
        <v>45275</v>
      </c>
      <c r="O5" s="23" t="s">
        <v>23</v>
      </c>
      <c r="P5" s="24"/>
      <c r="R5" s="12"/>
    </row>
    <row r="6" spans="1:18" s="19" customFormat="1" ht="24.95" customHeight="1">
      <c r="A6" s="12">
        <v>4</v>
      </c>
      <c r="B6" s="12">
        <v>3</v>
      </c>
      <c r="C6" s="20" t="s">
        <v>20</v>
      </c>
      <c r="D6" s="14">
        <v>31033.31</v>
      </c>
      <c r="E6" s="14">
        <v>44768.959999999999</v>
      </c>
      <c r="F6" s="15">
        <f>(D6-E6)/E6</f>
        <v>-0.30681190717854512</v>
      </c>
      <c r="G6" s="21">
        <v>5703</v>
      </c>
      <c r="H6" s="22">
        <v>99</v>
      </c>
      <c r="I6" s="16">
        <f t="shared" si="0"/>
        <v>57.606060606060609</v>
      </c>
      <c r="J6" s="13">
        <v>19</v>
      </c>
      <c r="K6" s="16">
        <v>4</v>
      </c>
      <c r="L6" s="14">
        <v>358315.02</v>
      </c>
      <c r="M6" s="22">
        <v>64622</v>
      </c>
      <c r="N6" s="17">
        <v>45282</v>
      </c>
      <c r="O6" s="23" t="s">
        <v>21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54</v>
      </c>
      <c r="D7" s="14">
        <v>22979.8</v>
      </c>
      <c r="E7" s="14">
        <v>37431.660000000003</v>
      </c>
      <c r="F7" s="15">
        <f>(D7-E7)/E7</f>
        <v>-0.38608653743916255</v>
      </c>
      <c r="G7" s="21">
        <v>3175</v>
      </c>
      <c r="H7" s="22">
        <v>56</v>
      </c>
      <c r="I7" s="16">
        <f t="shared" si="0"/>
        <v>56.696428571428569</v>
      </c>
      <c r="J7" s="13">
        <v>11</v>
      </c>
      <c r="K7" s="16">
        <v>2</v>
      </c>
      <c r="L7" s="14">
        <v>83677.210000000006</v>
      </c>
      <c r="M7" s="22">
        <v>11972</v>
      </c>
      <c r="N7" s="17">
        <v>45296</v>
      </c>
      <c r="O7" s="23" t="s">
        <v>27</v>
      </c>
      <c r="P7" s="24"/>
    </row>
    <row r="8" spans="1:18" s="25" customFormat="1" ht="24.75" customHeight="1">
      <c r="A8" s="12">
        <v>6</v>
      </c>
      <c r="B8" s="13" t="s">
        <v>16</v>
      </c>
      <c r="C8" s="20" t="s">
        <v>72</v>
      </c>
      <c r="D8" s="14">
        <v>18078.37</v>
      </c>
      <c r="E8" s="14" t="s">
        <v>18</v>
      </c>
      <c r="F8" s="15" t="s">
        <v>18</v>
      </c>
      <c r="G8" s="21">
        <v>2651</v>
      </c>
      <c r="H8" s="22">
        <v>47</v>
      </c>
      <c r="I8" s="16">
        <f t="shared" si="0"/>
        <v>56.404255319148938</v>
      </c>
      <c r="J8" s="13">
        <v>19</v>
      </c>
      <c r="K8" s="16">
        <v>1</v>
      </c>
      <c r="L8" s="14">
        <v>25435.22</v>
      </c>
      <c r="M8" s="22">
        <v>3696</v>
      </c>
      <c r="N8" s="17">
        <v>45303</v>
      </c>
      <c r="O8" s="23" t="s">
        <v>38</v>
      </c>
      <c r="P8" s="24"/>
    </row>
    <row r="9" spans="1:18" s="25" customFormat="1" ht="24.95" customHeight="1">
      <c r="A9" s="12">
        <v>7</v>
      </c>
      <c r="B9" s="12">
        <v>6</v>
      </c>
      <c r="C9" s="20" t="s">
        <v>24</v>
      </c>
      <c r="D9" s="14">
        <v>12460.96</v>
      </c>
      <c r="E9" s="14">
        <v>21169.96</v>
      </c>
      <c r="F9" s="15">
        <f>(D9-E9)/E9</f>
        <v>-0.41138481130809884</v>
      </c>
      <c r="G9" s="21">
        <v>1758</v>
      </c>
      <c r="H9" s="22">
        <v>44</v>
      </c>
      <c r="I9" s="16">
        <f t="shared" si="0"/>
        <v>39.954545454545453</v>
      </c>
      <c r="J9" s="13">
        <v>9</v>
      </c>
      <c r="K9" s="16">
        <v>4</v>
      </c>
      <c r="L9" s="14">
        <v>198138.42</v>
      </c>
      <c r="M9" s="22">
        <v>28281</v>
      </c>
      <c r="N9" s="17">
        <v>45282</v>
      </c>
      <c r="O9" s="23" t="s">
        <v>25</v>
      </c>
      <c r="P9" s="24"/>
    </row>
    <row r="10" spans="1:18" s="25" customFormat="1" ht="24.95" customHeight="1">
      <c r="A10" s="12">
        <v>8</v>
      </c>
      <c r="B10" s="12">
        <v>5</v>
      </c>
      <c r="C10" s="20" t="s">
        <v>26</v>
      </c>
      <c r="D10" s="14">
        <v>12051.53</v>
      </c>
      <c r="E10" s="14">
        <v>22263.67</v>
      </c>
      <c r="F10" s="15">
        <f>(D10-E10)/E10</f>
        <v>-0.45869077290491633</v>
      </c>
      <c r="G10" s="21">
        <v>1589</v>
      </c>
      <c r="H10" s="22">
        <v>37</v>
      </c>
      <c r="I10" s="16">
        <f t="shared" si="0"/>
        <v>42.945945945945944</v>
      </c>
      <c r="J10" s="13">
        <v>8</v>
      </c>
      <c r="K10" s="16">
        <v>7</v>
      </c>
      <c r="L10" s="14">
        <v>503971.44</v>
      </c>
      <c r="M10" s="22">
        <v>68940</v>
      </c>
      <c r="N10" s="17">
        <v>45261</v>
      </c>
      <c r="O10" s="23" t="s">
        <v>27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76</v>
      </c>
      <c r="D11" s="14">
        <v>11082.39</v>
      </c>
      <c r="E11" s="14" t="s">
        <v>18</v>
      </c>
      <c r="F11" s="15" t="s">
        <v>18</v>
      </c>
      <c r="G11" s="21">
        <v>1538</v>
      </c>
      <c r="H11" s="22">
        <v>39</v>
      </c>
      <c r="I11" s="16">
        <f t="shared" si="0"/>
        <v>39.435897435897438</v>
      </c>
      <c r="J11" s="13">
        <v>14</v>
      </c>
      <c r="K11" s="16">
        <v>1</v>
      </c>
      <c r="L11" s="14">
        <v>11082.39</v>
      </c>
      <c r="M11" s="22">
        <v>1538</v>
      </c>
      <c r="N11" s="17">
        <v>45303</v>
      </c>
      <c r="O11" s="23" t="s">
        <v>56</v>
      </c>
      <c r="P11" s="18"/>
    </row>
    <row r="12" spans="1:18" s="25" customFormat="1" ht="24.95" customHeight="1">
      <c r="A12" s="12">
        <v>10</v>
      </c>
      <c r="B12" s="12">
        <v>7</v>
      </c>
      <c r="C12" s="20" t="s">
        <v>55</v>
      </c>
      <c r="D12" s="14">
        <v>8114.64</v>
      </c>
      <c r="E12" s="14">
        <v>14645.6</v>
      </c>
      <c r="F12" s="15">
        <f>(D12-E12)/E12</f>
        <v>-0.44593324957666464</v>
      </c>
      <c r="G12" s="21">
        <v>1483</v>
      </c>
      <c r="H12" s="22">
        <v>46</v>
      </c>
      <c r="I12" s="16">
        <f t="shared" si="0"/>
        <v>32.239130434782609</v>
      </c>
      <c r="J12" s="13">
        <v>17</v>
      </c>
      <c r="K12" s="16">
        <v>2</v>
      </c>
      <c r="L12" s="14">
        <v>24772.47</v>
      </c>
      <c r="M12" s="22">
        <v>4661</v>
      </c>
      <c r="N12" s="17">
        <v>45296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10</v>
      </c>
      <c r="C13" s="20" t="s">
        <v>32</v>
      </c>
      <c r="D13" s="14">
        <v>5865.39</v>
      </c>
      <c r="E13" s="14">
        <v>7545.95</v>
      </c>
      <c r="F13" s="15">
        <f>(D13-E13)/E13</f>
        <v>-0.22271019553535334</v>
      </c>
      <c r="G13" s="21">
        <v>1069</v>
      </c>
      <c r="H13" s="22">
        <v>22</v>
      </c>
      <c r="I13" s="16">
        <f t="shared" si="0"/>
        <v>48.590909090909093</v>
      </c>
      <c r="J13" s="13">
        <v>6</v>
      </c>
      <c r="K13" s="16">
        <v>8</v>
      </c>
      <c r="L13" s="14">
        <v>244457.88</v>
      </c>
      <c r="M13" s="22">
        <v>46645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2">
        <v>8</v>
      </c>
      <c r="C14" s="20" t="s">
        <v>59</v>
      </c>
      <c r="D14" s="14">
        <v>4299.3</v>
      </c>
      <c r="E14" s="14">
        <v>14495.53</v>
      </c>
      <c r="F14" s="15">
        <f>(D14-E14)/E14</f>
        <v>-0.70340511868141409</v>
      </c>
      <c r="G14" s="21">
        <v>588</v>
      </c>
      <c r="H14" s="22">
        <v>18</v>
      </c>
      <c r="I14" s="16">
        <f t="shared" si="0"/>
        <v>32.666666666666664</v>
      </c>
      <c r="J14" s="13">
        <v>6</v>
      </c>
      <c r="K14" s="16">
        <v>2</v>
      </c>
      <c r="L14" s="14">
        <v>23574.32</v>
      </c>
      <c r="M14" s="22">
        <v>3389</v>
      </c>
      <c r="N14" s="17">
        <v>45296</v>
      </c>
      <c r="O14" s="23" t="s">
        <v>21</v>
      </c>
      <c r="P14" s="24"/>
    </row>
    <row r="15" spans="1:18" s="25" customFormat="1" ht="24.95" customHeight="1">
      <c r="A15" s="12">
        <v>13</v>
      </c>
      <c r="B15" s="13" t="s">
        <v>16</v>
      </c>
      <c r="C15" s="20" t="s">
        <v>74</v>
      </c>
      <c r="D15" s="14">
        <v>3762.73</v>
      </c>
      <c r="E15" s="14" t="s">
        <v>18</v>
      </c>
      <c r="F15" s="15" t="s">
        <v>18</v>
      </c>
      <c r="G15" s="21">
        <v>578</v>
      </c>
      <c r="H15" s="22">
        <v>37</v>
      </c>
      <c r="I15" s="16">
        <f t="shared" si="0"/>
        <v>15.621621621621621</v>
      </c>
      <c r="J15" s="13">
        <v>18</v>
      </c>
      <c r="K15" s="16">
        <v>1</v>
      </c>
      <c r="L15" s="14">
        <v>3762.73</v>
      </c>
      <c r="M15" s="22">
        <v>578</v>
      </c>
      <c r="N15" s="17">
        <v>45303</v>
      </c>
      <c r="O15" s="23" t="s">
        <v>33</v>
      </c>
      <c r="P15" s="18"/>
    </row>
    <row r="16" spans="1:18" s="25" customFormat="1" ht="24.95" customHeight="1">
      <c r="A16" s="12">
        <v>14</v>
      </c>
      <c r="B16" s="13" t="s">
        <v>16</v>
      </c>
      <c r="C16" s="20" t="s">
        <v>68</v>
      </c>
      <c r="D16" s="14">
        <v>3204.07</v>
      </c>
      <c r="E16" s="15" t="s">
        <v>18</v>
      </c>
      <c r="F16" s="15" t="s">
        <v>18</v>
      </c>
      <c r="G16" s="21">
        <v>602</v>
      </c>
      <c r="H16" s="22">
        <v>38</v>
      </c>
      <c r="I16" s="16">
        <f t="shared" si="0"/>
        <v>15.842105263157896</v>
      </c>
      <c r="J16" s="13">
        <v>14</v>
      </c>
      <c r="K16" s="16">
        <v>1</v>
      </c>
      <c r="L16" s="14">
        <v>3204.07</v>
      </c>
      <c r="M16" s="22">
        <v>602</v>
      </c>
      <c r="N16" s="17">
        <v>45303</v>
      </c>
      <c r="O16" s="23" t="s">
        <v>69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70</v>
      </c>
      <c r="D17" s="14">
        <v>3199.65</v>
      </c>
      <c r="E17" s="15" t="s">
        <v>18</v>
      </c>
      <c r="F17" s="15" t="s">
        <v>18</v>
      </c>
      <c r="G17" s="21">
        <v>474</v>
      </c>
      <c r="H17" s="22">
        <v>17</v>
      </c>
      <c r="I17" s="16">
        <f t="shared" si="0"/>
        <v>27.882352941176471</v>
      </c>
      <c r="J17" s="13">
        <v>8</v>
      </c>
      <c r="K17" s="16">
        <v>1</v>
      </c>
      <c r="L17" s="14">
        <v>3199.65</v>
      </c>
      <c r="M17" s="22">
        <v>474</v>
      </c>
      <c r="N17" s="17">
        <v>45303</v>
      </c>
      <c r="O17" s="23" t="s">
        <v>29</v>
      </c>
      <c r="P17" s="18"/>
    </row>
    <row r="18" spans="1:16" s="25" customFormat="1" ht="24.95" customHeight="1">
      <c r="A18" s="12">
        <v>16</v>
      </c>
      <c r="B18" s="12">
        <v>13</v>
      </c>
      <c r="C18" s="20" t="s">
        <v>34</v>
      </c>
      <c r="D18" s="14">
        <v>3053</v>
      </c>
      <c r="E18" s="14">
        <v>5247.51</v>
      </c>
      <c r="F18" s="15">
        <f>(D18-E18)/E18</f>
        <v>-0.41820025116674386</v>
      </c>
      <c r="G18" s="21">
        <v>449</v>
      </c>
      <c r="H18" s="22">
        <v>5</v>
      </c>
      <c r="I18" s="16">
        <f t="shared" si="0"/>
        <v>89.8</v>
      </c>
      <c r="J18" s="13">
        <v>3</v>
      </c>
      <c r="K18" s="16">
        <v>4</v>
      </c>
      <c r="L18" s="14">
        <v>32709</v>
      </c>
      <c r="M18" s="22">
        <v>5246</v>
      </c>
      <c r="N18" s="17">
        <v>45282</v>
      </c>
      <c r="O18" s="23" t="s">
        <v>35</v>
      </c>
      <c r="P18" s="24"/>
    </row>
    <row r="19" spans="1:16" s="25" customFormat="1" ht="24.95" customHeight="1">
      <c r="A19" s="12">
        <v>17</v>
      </c>
      <c r="B19" s="13" t="s">
        <v>16</v>
      </c>
      <c r="C19" s="20" t="s">
        <v>78</v>
      </c>
      <c r="D19" s="14">
        <v>2591.6999999999998</v>
      </c>
      <c r="E19" s="15" t="s">
        <v>18</v>
      </c>
      <c r="F19" s="15" t="s">
        <v>18</v>
      </c>
      <c r="G19" s="21">
        <v>359</v>
      </c>
      <c r="H19" s="15" t="s">
        <v>18</v>
      </c>
      <c r="I19" s="15" t="s">
        <v>18</v>
      </c>
      <c r="J19" s="15" t="s">
        <v>18</v>
      </c>
      <c r="K19" s="16">
        <v>1</v>
      </c>
      <c r="L19" s="21">
        <v>2591.6999999999998</v>
      </c>
      <c r="M19" s="21">
        <v>359</v>
      </c>
      <c r="N19" s="17">
        <v>45303</v>
      </c>
      <c r="O19" s="23" t="s">
        <v>79</v>
      </c>
      <c r="P19" s="18"/>
    </row>
    <row r="20" spans="1:16" s="25" customFormat="1" ht="24.95" customHeight="1">
      <c r="A20" s="12">
        <v>18</v>
      </c>
      <c r="B20" s="12">
        <v>11</v>
      </c>
      <c r="C20" s="20" t="s">
        <v>28</v>
      </c>
      <c r="D20" s="14">
        <v>2511.7399999999998</v>
      </c>
      <c r="E20" s="14">
        <v>7542.21</v>
      </c>
      <c r="F20" s="15">
        <f>(D20-E20)/E20</f>
        <v>-0.66697559468643808</v>
      </c>
      <c r="G20" s="22">
        <v>439</v>
      </c>
      <c r="H20" s="13">
        <v>28</v>
      </c>
      <c r="I20" s="16">
        <f t="shared" ref="I20:I35" si="1">G20/H20</f>
        <v>15.678571428571429</v>
      </c>
      <c r="J20" s="13">
        <v>10</v>
      </c>
      <c r="K20" s="13">
        <v>3</v>
      </c>
      <c r="L20" s="14">
        <v>37699.14</v>
      </c>
      <c r="M20" s="22">
        <v>7433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71</v>
      </c>
      <c r="D21" s="14">
        <v>2301</v>
      </c>
      <c r="E21" s="15" t="s">
        <v>18</v>
      </c>
      <c r="F21" s="15" t="s">
        <v>18</v>
      </c>
      <c r="G21" s="21">
        <v>412</v>
      </c>
      <c r="H21" s="22">
        <v>18</v>
      </c>
      <c r="I21" s="16">
        <f t="shared" si="1"/>
        <v>22.888888888888889</v>
      </c>
      <c r="J21" s="13">
        <v>8</v>
      </c>
      <c r="K21" s="16">
        <v>1</v>
      </c>
      <c r="L21" s="14">
        <v>2301</v>
      </c>
      <c r="M21" s="22">
        <v>412</v>
      </c>
      <c r="N21" s="17">
        <v>45303</v>
      </c>
      <c r="O21" s="23" t="s">
        <v>35</v>
      </c>
      <c r="P21" s="24"/>
    </row>
    <row r="22" spans="1:16" s="25" customFormat="1" ht="24.95" customHeight="1">
      <c r="A22" s="12">
        <v>20</v>
      </c>
      <c r="B22" s="12">
        <v>12</v>
      </c>
      <c r="C22" s="20" t="s">
        <v>30</v>
      </c>
      <c r="D22" s="14">
        <v>2024.4</v>
      </c>
      <c r="E22" s="14">
        <v>6515.03</v>
      </c>
      <c r="F22" s="15">
        <f t="shared" ref="F22:F32" si="2">(D22-E22)/E22</f>
        <v>-0.68927234410278992</v>
      </c>
      <c r="G22" s="21">
        <v>292</v>
      </c>
      <c r="H22" s="22">
        <v>8</v>
      </c>
      <c r="I22" s="16">
        <f t="shared" si="1"/>
        <v>36.5</v>
      </c>
      <c r="J22" s="13">
        <v>3</v>
      </c>
      <c r="K22" s="16">
        <v>9</v>
      </c>
      <c r="L22" s="14">
        <v>345584.54</v>
      </c>
      <c r="M22" s="22">
        <v>48652</v>
      </c>
      <c r="N22" s="17">
        <v>45247</v>
      </c>
      <c r="O22" s="23" t="s">
        <v>31</v>
      </c>
      <c r="P22" s="24"/>
    </row>
    <row r="23" spans="1:16" s="25" customFormat="1" ht="24.95" customHeight="1">
      <c r="A23" s="12">
        <v>21</v>
      </c>
      <c r="B23" s="12">
        <v>9</v>
      </c>
      <c r="C23" s="20" t="s">
        <v>60</v>
      </c>
      <c r="D23" s="14">
        <v>1421.43</v>
      </c>
      <c r="E23" s="14">
        <v>9315.61</v>
      </c>
      <c r="F23" s="15">
        <f t="shared" si="2"/>
        <v>-0.84741417899632976</v>
      </c>
      <c r="G23" s="21">
        <v>218</v>
      </c>
      <c r="H23" s="22">
        <v>20</v>
      </c>
      <c r="I23" s="16">
        <f t="shared" si="1"/>
        <v>10.9</v>
      </c>
      <c r="J23" s="13">
        <v>8</v>
      </c>
      <c r="K23" s="16">
        <v>2</v>
      </c>
      <c r="L23" s="14">
        <v>13258.96</v>
      </c>
      <c r="M23" s="22">
        <v>2103</v>
      </c>
      <c r="N23" s="17">
        <v>45296</v>
      </c>
      <c r="O23" s="23" t="s">
        <v>61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39</v>
      </c>
      <c r="D24" s="14">
        <v>978.8</v>
      </c>
      <c r="E24" s="14">
        <v>1651.3</v>
      </c>
      <c r="F24" s="15">
        <f t="shared" si="2"/>
        <v>-0.40725489008659843</v>
      </c>
      <c r="G24" s="21">
        <v>136</v>
      </c>
      <c r="H24" s="22">
        <v>3</v>
      </c>
      <c r="I24" s="16">
        <f t="shared" si="1"/>
        <v>45.333333333333336</v>
      </c>
      <c r="J24" s="13">
        <v>2</v>
      </c>
      <c r="K24" s="16">
        <v>8</v>
      </c>
      <c r="L24" s="14">
        <v>55996.62</v>
      </c>
      <c r="M24" s="22">
        <v>8755</v>
      </c>
      <c r="N24" s="17">
        <v>45254</v>
      </c>
      <c r="O24" s="23" t="s">
        <v>31</v>
      </c>
      <c r="P24" s="24"/>
    </row>
    <row r="25" spans="1:16" s="25" customFormat="1" ht="24.95" customHeight="1">
      <c r="A25" s="12">
        <v>23</v>
      </c>
      <c r="B25" s="12">
        <v>16</v>
      </c>
      <c r="C25" s="20" t="s">
        <v>42</v>
      </c>
      <c r="D25" s="14">
        <v>778.5</v>
      </c>
      <c r="E25" s="14">
        <v>1784.4</v>
      </c>
      <c r="F25" s="15">
        <f t="shared" si="2"/>
        <v>-0.56371889710827172</v>
      </c>
      <c r="G25" s="21">
        <v>100</v>
      </c>
      <c r="H25" s="16">
        <v>2</v>
      </c>
      <c r="I25" s="16">
        <f t="shared" si="1"/>
        <v>50</v>
      </c>
      <c r="J25" s="13">
        <v>1</v>
      </c>
      <c r="K25" s="16">
        <v>8</v>
      </c>
      <c r="L25" s="14">
        <v>50051.1</v>
      </c>
      <c r="M25" s="22">
        <v>7965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2">
        <v>18</v>
      </c>
      <c r="C26" s="20" t="s">
        <v>40</v>
      </c>
      <c r="D26" s="14">
        <v>587.70000000000005</v>
      </c>
      <c r="E26" s="14">
        <v>1212.33</v>
      </c>
      <c r="F26" s="15">
        <f t="shared" si="2"/>
        <v>-0.51523100145999845</v>
      </c>
      <c r="G26" s="21">
        <v>69</v>
      </c>
      <c r="H26" s="22">
        <v>3</v>
      </c>
      <c r="I26" s="16">
        <f t="shared" si="1"/>
        <v>23</v>
      </c>
      <c r="J26" s="13">
        <v>1</v>
      </c>
      <c r="K26" s="16">
        <v>7</v>
      </c>
      <c r="L26" s="14">
        <v>30302.42</v>
      </c>
      <c r="M26" s="22">
        <v>4018</v>
      </c>
      <c r="N26" s="17">
        <v>45261</v>
      </c>
      <c r="O26" s="23" t="s">
        <v>41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36</v>
      </c>
      <c r="D27" s="14">
        <v>458.7</v>
      </c>
      <c r="E27" s="14">
        <v>927.25</v>
      </c>
      <c r="F27" s="15">
        <f t="shared" si="2"/>
        <v>-0.50531140469129143</v>
      </c>
      <c r="G27" s="22">
        <v>61</v>
      </c>
      <c r="H27" s="22">
        <v>2</v>
      </c>
      <c r="I27" s="16">
        <f t="shared" si="1"/>
        <v>30.5</v>
      </c>
      <c r="J27" s="13">
        <v>1</v>
      </c>
      <c r="K27" s="13">
        <v>6</v>
      </c>
      <c r="L27" s="14">
        <v>38758.1</v>
      </c>
      <c r="M27" s="22">
        <v>5515</v>
      </c>
      <c r="N27" s="17">
        <v>45268</v>
      </c>
      <c r="O27" s="23" t="s">
        <v>27</v>
      </c>
      <c r="P27" s="24"/>
    </row>
    <row r="28" spans="1:16" s="25" customFormat="1" ht="24.95" customHeight="1">
      <c r="A28" s="12">
        <v>26</v>
      </c>
      <c r="B28" s="12">
        <v>15</v>
      </c>
      <c r="C28" s="20" t="s">
        <v>91</v>
      </c>
      <c r="D28" s="14">
        <v>403.6</v>
      </c>
      <c r="E28" s="14">
        <v>2939.42</v>
      </c>
      <c r="F28" s="15">
        <f t="shared" si="2"/>
        <v>-0.86269400085731207</v>
      </c>
      <c r="G28" s="21">
        <v>59</v>
      </c>
      <c r="H28" s="22">
        <v>5</v>
      </c>
      <c r="I28" s="16">
        <f t="shared" si="1"/>
        <v>11.8</v>
      </c>
      <c r="J28" s="13">
        <v>2</v>
      </c>
      <c r="K28" s="16">
        <v>2</v>
      </c>
      <c r="L28" s="14">
        <v>4018.52</v>
      </c>
      <c r="M28" s="22">
        <v>676</v>
      </c>
      <c r="N28" s="17">
        <v>45296</v>
      </c>
      <c r="O28" s="23" t="s">
        <v>50</v>
      </c>
      <c r="P28" s="24"/>
    </row>
    <row r="29" spans="1:16" s="25" customFormat="1" ht="24.95" customHeight="1">
      <c r="A29" s="12">
        <v>27</v>
      </c>
      <c r="B29" s="12">
        <v>23</v>
      </c>
      <c r="C29" s="20" t="s">
        <v>43</v>
      </c>
      <c r="D29" s="14">
        <v>376</v>
      </c>
      <c r="E29" s="14">
        <v>238</v>
      </c>
      <c r="F29" s="15">
        <f t="shared" si="2"/>
        <v>0.57983193277310929</v>
      </c>
      <c r="G29" s="22">
        <v>50</v>
      </c>
      <c r="H29" s="22">
        <v>3</v>
      </c>
      <c r="I29" s="16">
        <f t="shared" si="1"/>
        <v>16.666666666666668</v>
      </c>
      <c r="J29" s="13">
        <v>1</v>
      </c>
      <c r="K29" s="13">
        <v>8</v>
      </c>
      <c r="L29" s="14">
        <v>17123</v>
      </c>
      <c r="M29" s="22">
        <v>2867</v>
      </c>
      <c r="N29" s="17">
        <v>45254</v>
      </c>
      <c r="O29" s="23" t="s">
        <v>35</v>
      </c>
      <c r="P29" s="24"/>
    </row>
    <row r="30" spans="1:16" s="25" customFormat="1" ht="24.95" customHeight="1">
      <c r="A30" s="12">
        <v>28</v>
      </c>
      <c r="B30" s="12">
        <v>22</v>
      </c>
      <c r="C30" s="20" t="s">
        <v>73</v>
      </c>
      <c r="D30" s="14">
        <v>321.8</v>
      </c>
      <c r="E30" s="14">
        <v>380.2</v>
      </c>
      <c r="F30" s="15">
        <f t="shared" si="2"/>
        <v>-0.15360336664913199</v>
      </c>
      <c r="G30" s="21">
        <v>41</v>
      </c>
      <c r="H30" s="22">
        <v>3</v>
      </c>
      <c r="I30" s="16">
        <f t="shared" si="1"/>
        <v>13.666666666666666</v>
      </c>
      <c r="J30" s="13">
        <v>1</v>
      </c>
      <c r="K30" s="16">
        <v>13</v>
      </c>
      <c r="L30" s="14">
        <v>21070.400000000001</v>
      </c>
      <c r="M30" s="22">
        <v>3417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45</v>
      </c>
      <c r="D31" s="14">
        <v>317.5</v>
      </c>
      <c r="E31" s="14">
        <v>14</v>
      </c>
      <c r="F31" s="15">
        <f t="shared" si="2"/>
        <v>21.678571428571427</v>
      </c>
      <c r="G31" s="21">
        <v>69</v>
      </c>
      <c r="H31" s="22">
        <v>4</v>
      </c>
      <c r="I31" s="16">
        <f t="shared" si="1"/>
        <v>17.25</v>
      </c>
      <c r="J31" s="13">
        <v>2</v>
      </c>
      <c r="K31" s="16">
        <v>3</v>
      </c>
      <c r="L31" s="14">
        <v>2532.2800000000002</v>
      </c>
      <c r="M31" s="22">
        <v>605</v>
      </c>
      <c r="N31" s="17">
        <v>45289</v>
      </c>
      <c r="O31" s="23" t="s">
        <v>46</v>
      </c>
      <c r="P31" s="24"/>
    </row>
    <row r="32" spans="1:16" s="25" customFormat="1" ht="24.95" customHeight="1">
      <c r="A32" s="12">
        <v>30</v>
      </c>
      <c r="B32" s="12">
        <v>21</v>
      </c>
      <c r="C32" s="20" t="s">
        <v>44</v>
      </c>
      <c r="D32" s="46">
        <v>282.60000000000002</v>
      </c>
      <c r="E32" s="14">
        <v>389.2</v>
      </c>
      <c r="F32" s="15">
        <f t="shared" si="2"/>
        <v>-0.27389516957862275</v>
      </c>
      <c r="G32" s="21">
        <v>39</v>
      </c>
      <c r="H32" s="16">
        <v>2</v>
      </c>
      <c r="I32" s="16">
        <f t="shared" si="1"/>
        <v>19.5</v>
      </c>
      <c r="J32" s="22">
        <v>2</v>
      </c>
      <c r="K32" s="15" t="s">
        <v>18</v>
      </c>
      <c r="L32" s="14">
        <v>206468.3</v>
      </c>
      <c r="M32" s="22">
        <v>31886</v>
      </c>
      <c r="N32" s="17">
        <v>45191</v>
      </c>
      <c r="O32" s="23" t="s">
        <v>38</v>
      </c>
      <c r="P32" s="24"/>
    </row>
    <row r="33" spans="1:16" s="25" customFormat="1" ht="24.95" customHeight="1">
      <c r="A33" s="12">
        <v>31</v>
      </c>
      <c r="B33" s="15" t="s">
        <v>18</v>
      </c>
      <c r="C33" s="20" t="s">
        <v>77</v>
      </c>
      <c r="D33" s="14">
        <v>201.1</v>
      </c>
      <c r="E33" s="15" t="s">
        <v>18</v>
      </c>
      <c r="F33" s="15" t="s">
        <v>18</v>
      </c>
      <c r="G33" s="21">
        <v>33</v>
      </c>
      <c r="H33" s="22">
        <v>3</v>
      </c>
      <c r="I33" s="16">
        <f t="shared" si="1"/>
        <v>11</v>
      </c>
      <c r="J33" s="13">
        <v>3</v>
      </c>
      <c r="K33" s="15" t="s">
        <v>18</v>
      </c>
      <c r="L33" s="14">
        <v>3830.31</v>
      </c>
      <c r="M33" s="22">
        <v>1038</v>
      </c>
      <c r="N33" s="17">
        <v>45275</v>
      </c>
      <c r="O33" s="23" t="s">
        <v>51</v>
      </c>
      <c r="P33" s="18"/>
    </row>
    <row r="34" spans="1:16" s="25" customFormat="1" ht="24.95" customHeight="1">
      <c r="A34" s="12">
        <v>32</v>
      </c>
      <c r="B34" s="12">
        <v>25</v>
      </c>
      <c r="C34" s="20" t="s">
        <v>63</v>
      </c>
      <c r="D34" s="14">
        <v>130</v>
      </c>
      <c r="E34" s="14">
        <v>145</v>
      </c>
      <c r="F34" s="15">
        <f>(D34-E34)/E34</f>
        <v>-0.10344827586206896</v>
      </c>
      <c r="G34" s="21">
        <v>25</v>
      </c>
      <c r="H34" s="22">
        <v>1</v>
      </c>
      <c r="I34" s="16">
        <f t="shared" si="1"/>
        <v>25</v>
      </c>
      <c r="J34" s="13">
        <v>1</v>
      </c>
      <c r="K34" s="15" t="s">
        <v>18</v>
      </c>
      <c r="L34" s="14">
        <v>2117.58</v>
      </c>
      <c r="M34" s="22">
        <v>415</v>
      </c>
      <c r="N34" s="17">
        <v>45268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26</v>
      </c>
      <c r="C35" s="20" t="s">
        <v>58</v>
      </c>
      <c r="D35" s="14">
        <v>40</v>
      </c>
      <c r="E35" s="14">
        <v>91.9</v>
      </c>
      <c r="F35" s="15">
        <f>(D35-E35)/E35</f>
        <v>-0.56474428726877046</v>
      </c>
      <c r="G35" s="21">
        <v>5</v>
      </c>
      <c r="H35" s="22">
        <v>1</v>
      </c>
      <c r="I35" s="16">
        <f t="shared" si="1"/>
        <v>5</v>
      </c>
      <c r="J35" s="13">
        <v>1</v>
      </c>
      <c r="K35" s="15" t="s">
        <v>18</v>
      </c>
      <c r="L35" s="14">
        <v>5689</v>
      </c>
      <c r="M35" s="22">
        <v>1284</v>
      </c>
      <c r="N35" s="17">
        <v>45268</v>
      </c>
      <c r="O35" s="23" t="s">
        <v>35</v>
      </c>
      <c r="P35" s="24"/>
    </row>
    <row r="36" spans="1:16" s="27" customFormat="1" ht="24.75" customHeight="1">
      <c r="B36" s="28"/>
      <c r="C36" s="29" t="s">
        <v>80</v>
      </c>
      <c r="D36" s="30">
        <f>SUBTOTAL(109,Table13245678910111213141517161819202122232426252728302931323334363537383[Pajamos 
(GBO)])</f>
        <v>441940.88</v>
      </c>
      <c r="E36" s="30" t="s">
        <v>67</v>
      </c>
      <c r="F36" s="31">
        <f t="shared" ref="F36" si="3">(D36-E36)/E36</f>
        <v>-0.12685098765968711</v>
      </c>
      <c r="G36" s="32">
        <f>SUBTOTAL(109,Table13245678910111213141517161819202122232426252728302931323334363537383[Žiūrovų sk. 
(ADM)])</f>
        <v>62070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idden="1">
      <c r="F37" s="39"/>
      <c r="L37" s="41"/>
    </row>
    <row r="38" spans="1:16" hidden="1">
      <c r="F38" s="39"/>
      <c r="L38" s="41"/>
    </row>
    <row r="39" spans="1:16" hidden="1">
      <c r="F39" s="39"/>
      <c r="L39" s="41"/>
    </row>
    <row r="40" spans="1:16" hidden="1">
      <c r="F40" s="39"/>
      <c r="L40" s="41"/>
    </row>
    <row r="41" spans="1:16" hidden="1">
      <c r="F41" s="39"/>
      <c r="L41" s="41"/>
    </row>
    <row r="42" spans="1:16" hidden="1">
      <c r="F42" s="39"/>
      <c r="L42" s="41"/>
    </row>
    <row r="43" spans="1:16" hidden="1">
      <c r="F43" s="39"/>
      <c r="L43" s="41"/>
    </row>
    <row r="44" spans="1:16" hidden="1">
      <c r="F44" s="39"/>
      <c r="L44" s="41"/>
    </row>
    <row r="45" spans="1:16" hidden="1">
      <c r="F45" s="39"/>
      <c r="L45" s="41"/>
    </row>
    <row r="46" spans="1:16" hidden="1">
      <c r="F46" s="39"/>
      <c r="L46" s="41"/>
    </row>
    <row r="47" spans="1:16" hidden="1">
      <c r="F47" s="39"/>
      <c r="L47" s="41"/>
    </row>
    <row r="48" spans="1:16" hidden="1">
      <c r="F48" s="39"/>
      <c r="L48" s="41"/>
    </row>
    <row r="49" spans="1:16383" hidden="1">
      <c r="F49" s="39"/>
    </row>
    <row r="50" spans="1:16383" s="40" customFormat="1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idden="1">
      <c r="D53" s="26"/>
      <c r="F53" s="26"/>
      <c r="G53" s="26"/>
      <c r="H53" s="26"/>
      <c r="I53" s="26"/>
      <c r="K53" s="26"/>
      <c r="O53" s="26"/>
    </row>
    <row r="54" spans="1:16383" hidden="1">
      <c r="D54" s="26"/>
      <c r="F54" s="26"/>
      <c r="G54" s="26"/>
      <c r="H54" s="26"/>
      <c r="I54" s="26"/>
      <c r="K54" s="26"/>
      <c r="O54" s="26"/>
    </row>
    <row r="55" spans="1:16383" hidden="1">
      <c r="D55" s="26"/>
      <c r="F55" s="26"/>
      <c r="G55" s="26"/>
      <c r="H55" s="26"/>
      <c r="I55" s="26"/>
      <c r="K55" s="26"/>
      <c r="O55" s="26"/>
    </row>
    <row r="56" spans="1:16383" hidden="1">
      <c r="D56" s="26"/>
      <c r="F56" s="26"/>
      <c r="G56" s="26"/>
      <c r="H56" s="26"/>
      <c r="I56" s="26"/>
      <c r="K56" s="26"/>
      <c r="O56" s="26"/>
    </row>
    <row r="57" spans="1:16383" hidden="1">
      <c r="D57" s="26"/>
      <c r="F57" s="26"/>
      <c r="G57" s="26"/>
      <c r="H57" s="26"/>
      <c r="I57" s="26"/>
      <c r="K57" s="26"/>
      <c r="O57" s="26"/>
    </row>
    <row r="58" spans="1:16383" hidden="1">
      <c r="D58" s="26"/>
      <c r="F58" s="26"/>
      <c r="G58" s="26"/>
      <c r="H58" s="26"/>
      <c r="I58" s="26"/>
      <c r="K58" s="26"/>
      <c r="O58" s="26"/>
    </row>
    <row r="59" spans="1:16383" hidden="1">
      <c r="D59" s="26"/>
      <c r="F59" s="26"/>
      <c r="G59" s="26"/>
      <c r="H59" s="26"/>
      <c r="I59" s="26"/>
      <c r="K59" s="26"/>
      <c r="O59" s="26"/>
    </row>
    <row r="60" spans="1:16383" hidden="1">
      <c r="D60" s="26"/>
      <c r="F60" s="26"/>
      <c r="G60" s="26"/>
      <c r="H60" s="26"/>
      <c r="I60" s="26"/>
      <c r="K60" s="26"/>
      <c r="O60" s="26"/>
    </row>
    <row r="61" spans="1:16383" hidden="1">
      <c r="D61" s="26"/>
      <c r="F61" s="26"/>
      <c r="G61" s="26"/>
      <c r="H61" s="26"/>
      <c r="I61" s="26"/>
      <c r="K61" s="26"/>
      <c r="O61" s="26"/>
    </row>
    <row r="62" spans="1:16383" hidden="1">
      <c r="D62" s="26"/>
      <c r="F62" s="26"/>
      <c r="G62" s="26"/>
      <c r="H62" s="26"/>
      <c r="I62" s="26"/>
      <c r="K62" s="26"/>
      <c r="O62" s="26"/>
    </row>
    <row r="63" spans="1:16383" hidden="1">
      <c r="D63" s="26"/>
      <c r="F63" s="26"/>
      <c r="G63" s="26"/>
      <c r="H63" s="26"/>
      <c r="I63" s="26"/>
      <c r="K63" s="26"/>
      <c r="O63" s="26"/>
    </row>
    <row r="64" spans="1:16383" ht="0" hidden="1" customHeight="1"/>
    <row r="65" ht="0" hidden="1" customHeight="1"/>
    <row r="66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opLeftCell="A8" zoomScale="60" zoomScaleNormal="60" workbookViewId="0">
      <selection activeCell="C16" sqref="C16:O16"/>
    </sheetView>
  </sheetViews>
  <sheetFormatPr defaultColWidth="18.28515625" defaultRowHeight="11.25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64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17</v>
      </c>
      <c r="D3" s="14">
        <v>247129</v>
      </c>
      <c r="E3" s="14">
        <v>257844</v>
      </c>
      <c r="F3" s="15">
        <f>(D3-E3)/E3</f>
        <v>-4.1556134717115778E-2</v>
      </c>
      <c r="G3" s="22">
        <v>31426</v>
      </c>
      <c r="H3" s="13">
        <v>184</v>
      </c>
      <c r="I3" s="16">
        <f t="shared" ref="I3:I29" si="0">G3/H3</f>
        <v>170.79347826086956</v>
      </c>
      <c r="J3" s="13">
        <v>24</v>
      </c>
      <c r="K3" s="13">
        <v>2</v>
      </c>
      <c r="L3" s="14">
        <v>849815</v>
      </c>
      <c r="M3" s="22">
        <v>112883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22</v>
      </c>
      <c r="D4" s="14">
        <v>52694.6</v>
      </c>
      <c r="E4" s="14">
        <v>61751.85</v>
      </c>
      <c r="F4" s="15">
        <f>(D4-E4)/E4</f>
        <v>-0.14667171914687577</v>
      </c>
      <c r="G4" s="21">
        <v>8602</v>
      </c>
      <c r="H4" s="22">
        <v>118</v>
      </c>
      <c r="I4" s="16">
        <f t="shared" si="0"/>
        <v>72.898305084745758</v>
      </c>
      <c r="J4" s="13">
        <v>11</v>
      </c>
      <c r="K4" s="16">
        <v>4</v>
      </c>
      <c r="L4" s="14">
        <v>453441.17</v>
      </c>
      <c r="M4" s="22">
        <v>77809</v>
      </c>
      <c r="N4" s="17">
        <v>45275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20</v>
      </c>
      <c r="D5" s="14">
        <v>44768.959999999999</v>
      </c>
      <c r="E5" s="14">
        <v>67980.88</v>
      </c>
      <c r="F5" s="15">
        <f>(D5-E5)/E5</f>
        <v>-0.34144777178524321</v>
      </c>
      <c r="G5" s="21">
        <v>8330</v>
      </c>
      <c r="H5" s="22">
        <v>114</v>
      </c>
      <c r="I5" s="16">
        <f t="shared" si="0"/>
        <v>73.070175438596493</v>
      </c>
      <c r="J5" s="13">
        <v>20</v>
      </c>
      <c r="K5" s="16">
        <v>3</v>
      </c>
      <c r="L5" s="14">
        <v>322304.7</v>
      </c>
      <c r="M5" s="22">
        <v>57913</v>
      </c>
      <c r="N5" s="17">
        <v>45282</v>
      </c>
      <c r="O5" s="23" t="s">
        <v>21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54</v>
      </c>
      <c r="D6" s="14">
        <v>37431.660000000003</v>
      </c>
      <c r="E6" s="14" t="s">
        <v>18</v>
      </c>
      <c r="F6" s="15" t="s">
        <v>18</v>
      </c>
      <c r="G6" s="21">
        <v>5090</v>
      </c>
      <c r="H6" s="22">
        <v>82</v>
      </c>
      <c r="I6" s="16">
        <f t="shared" si="0"/>
        <v>62.073170731707314</v>
      </c>
      <c r="J6" s="13">
        <v>15</v>
      </c>
      <c r="K6" s="16">
        <v>1</v>
      </c>
      <c r="L6" s="14">
        <v>43674.61</v>
      </c>
      <c r="M6" s="22">
        <v>5984</v>
      </c>
      <c r="N6" s="17">
        <v>45296</v>
      </c>
      <c r="O6" s="23" t="s">
        <v>27</v>
      </c>
      <c r="P6" s="18"/>
      <c r="R6" s="12"/>
    </row>
    <row r="7" spans="1:18" s="25" customFormat="1" ht="24.95" customHeight="1">
      <c r="A7" s="12">
        <v>5</v>
      </c>
      <c r="B7" s="13">
        <v>5</v>
      </c>
      <c r="C7" s="20" t="s">
        <v>26</v>
      </c>
      <c r="D7" s="14">
        <v>22263.67</v>
      </c>
      <c r="E7" s="14">
        <v>26015.33</v>
      </c>
      <c r="F7" s="15">
        <f>(D7-E7)/E7</f>
        <v>-0.14420958719339724</v>
      </c>
      <c r="G7" s="21">
        <v>2948</v>
      </c>
      <c r="H7" s="22">
        <v>48</v>
      </c>
      <c r="I7" s="16">
        <f t="shared" si="0"/>
        <v>61.416666666666664</v>
      </c>
      <c r="J7" s="13">
        <v>11</v>
      </c>
      <c r="K7" s="16">
        <v>6</v>
      </c>
      <c r="L7" s="14">
        <v>484285.25</v>
      </c>
      <c r="M7" s="22">
        <v>66021</v>
      </c>
      <c r="N7" s="17">
        <v>45261</v>
      </c>
      <c r="O7" s="23" t="s">
        <v>27</v>
      </c>
      <c r="P7" s="24"/>
    </row>
    <row r="8" spans="1:18" s="25" customFormat="1" ht="24.75" customHeight="1">
      <c r="A8" s="12">
        <v>6</v>
      </c>
      <c r="B8" s="13">
        <v>4</v>
      </c>
      <c r="C8" s="20" t="s">
        <v>24</v>
      </c>
      <c r="D8" s="14">
        <v>21169.96</v>
      </c>
      <c r="E8" s="14">
        <v>39418.9</v>
      </c>
      <c r="F8" s="15">
        <f>(D8-E8)/E8</f>
        <v>-0.46294899147363328</v>
      </c>
      <c r="G8" s="21">
        <v>3016</v>
      </c>
      <c r="H8" s="22">
        <v>55</v>
      </c>
      <c r="I8" s="16">
        <f t="shared" si="0"/>
        <v>54.836363636363636</v>
      </c>
      <c r="J8" s="13">
        <v>10</v>
      </c>
      <c r="K8" s="16">
        <v>3</v>
      </c>
      <c r="L8" s="14">
        <v>181013.46</v>
      </c>
      <c r="M8" s="22">
        <v>25667</v>
      </c>
      <c r="N8" s="17">
        <v>45282</v>
      </c>
      <c r="O8" s="23" t="s">
        <v>25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55</v>
      </c>
      <c r="D9" s="14">
        <v>14645.6</v>
      </c>
      <c r="E9" s="14" t="s">
        <v>18</v>
      </c>
      <c r="F9" s="15" t="s">
        <v>18</v>
      </c>
      <c r="G9" s="21">
        <v>2757</v>
      </c>
      <c r="H9" s="22">
        <v>75</v>
      </c>
      <c r="I9" s="16">
        <f t="shared" si="0"/>
        <v>36.76</v>
      </c>
      <c r="J9" s="13">
        <v>19</v>
      </c>
      <c r="K9" s="16">
        <v>1</v>
      </c>
      <c r="L9" s="14">
        <v>15322.53</v>
      </c>
      <c r="M9" s="22">
        <v>2893</v>
      </c>
      <c r="N9" s="17">
        <v>45296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59</v>
      </c>
      <c r="D10" s="14">
        <v>14495.53</v>
      </c>
      <c r="E10" s="14" t="s">
        <v>18</v>
      </c>
      <c r="F10" s="15" t="s">
        <v>18</v>
      </c>
      <c r="G10" s="21">
        <v>1983</v>
      </c>
      <c r="H10" s="22">
        <v>62</v>
      </c>
      <c r="I10" s="16">
        <f t="shared" si="0"/>
        <v>31.983870967741936</v>
      </c>
      <c r="J10" s="13">
        <v>12</v>
      </c>
      <c r="K10" s="16">
        <v>1</v>
      </c>
      <c r="L10" s="14">
        <v>14495.53</v>
      </c>
      <c r="M10" s="22">
        <v>1983</v>
      </c>
      <c r="N10" s="17">
        <v>45296</v>
      </c>
      <c r="O10" s="23" t="s">
        <v>21</v>
      </c>
      <c r="P10" s="18"/>
    </row>
    <row r="11" spans="1:18" s="25" customFormat="1" ht="24.95" customHeight="1">
      <c r="A11" s="12">
        <v>9</v>
      </c>
      <c r="B11" s="13" t="s">
        <v>16</v>
      </c>
      <c r="C11" s="20" t="s">
        <v>60</v>
      </c>
      <c r="D11" s="14">
        <v>9315.61</v>
      </c>
      <c r="E11" s="14" t="s">
        <v>18</v>
      </c>
      <c r="F11" s="15" t="s">
        <v>18</v>
      </c>
      <c r="G11" s="21">
        <v>1393</v>
      </c>
      <c r="H11" s="22">
        <v>70</v>
      </c>
      <c r="I11" s="16">
        <f t="shared" si="0"/>
        <v>19.899999999999999</v>
      </c>
      <c r="J11" s="13">
        <v>16</v>
      </c>
      <c r="K11" s="16">
        <v>1</v>
      </c>
      <c r="L11" s="14">
        <v>9613.56</v>
      </c>
      <c r="M11" s="22">
        <v>1444</v>
      </c>
      <c r="N11" s="17">
        <v>45296</v>
      </c>
      <c r="O11" s="23" t="s">
        <v>61</v>
      </c>
      <c r="P11" s="24"/>
    </row>
    <row r="12" spans="1:18" s="25" customFormat="1" ht="24.95" customHeight="1">
      <c r="A12" s="12">
        <v>10</v>
      </c>
      <c r="B12" s="13">
        <v>8</v>
      </c>
      <c r="C12" s="20" t="s">
        <v>32</v>
      </c>
      <c r="D12" s="14">
        <v>7545.95</v>
      </c>
      <c r="E12" s="14">
        <v>11823.56</v>
      </c>
      <c r="F12" s="15">
        <f>(D12-E12)/E12</f>
        <v>-0.36178697448145902</v>
      </c>
      <c r="G12" s="21">
        <v>1399</v>
      </c>
      <c r="H12" s="22">
        <v>24</v>
      </c>
      <c r="I12" s="16">
        <f t="shared" si="0"/>
        <v>58.291666666666664</v>
      </c>
      <c r="J12" s="13">
        <v>7</v>
      </c>
      <c r="K12" s="16">
        <v>7</v>
      </c>
      <c r="L12" s="14">
        <v>238162.93</v>
      </c>
      <c r="M12" s="22">
        <v>45479</v>
      </c>
      <c r="N12" s="17">
        <v>45254</v>
      </c>
      <c r="O12" s="23" t="s">
        <v>33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28</v>
      </c>
      <c r="D13" s="14">
        <v>7542.21</v>
      </c>
      <c r="E13" s="14">
        <v>15008.77</v>
      </c>
      <c r="F13" s="15">
        <f>(D13-E13)/E13</f>
        <v>-0.49747980680628728</v>
      </c>
      <c r="G13" s="22">
        <v>1472</v>
      </c>
      <c r="H13" s="13">
        <v>52</v>
      </c>
      <c r="I13" s="16">
        <f t="shared" si="0"/>
        <v>28.307692307692307</v>
      </c>
      <c r="J13" s="13">
        <v>14</v>
      </c>
      <c r="K13" s="13">
        <v>2</v>
      </c>
      <c r="L13" s="14">
        <v>33803.75</v>
      </c>
      <c r="M13" s="22">
        <v>6654</v>
      </c>
      <c r="N13" s="17">
        <v>45289</v>
      </c>
      <c r="O13" s="23" t="s">
        <v>29</v>
      </c>
      <c r="P13" s="24"/>
    </row>
    <row r="14" spans="1:18" s="25" customFormat="1" ht="24.95" customHeight="1">
      <c r="A14" s="12">
        <v>12</v>
      </c>
      <c r="B14" s="13">
        <v>7</v>
      </c>
      <c r="C14" s="20" t="s">
        <v>30</v>
      </c>
      <c r="D14" s="14">
        <v>6515.03</v>
      </c>
      <c r="E14" s="14">
        <v>12278.91</v>
      </c>
      <c r="F14" s="15">
        <f>(D14-E14)/E14</f>
        <v>-0.46941300164265398</v>
      </c>
      <c r="G14" s="21">
        <v>944</v>
      </c>
      <c r="H14" s="22">
        <v>21</v>
      </c>
      <c r="I14" s="16">
        <f t="shared" si="0"/>
        <v>44.952380952380949</v>
      </c>
      <c r="J14" s="13">
        <v>6</v>
      </c>
      <c r="K14" s="16">
        <v>8</v>
      </c>
      <c r="L14" s="14">
        <v>342085.98</v>
      </c>
      <c r="M14" s="22">
        <v>48053</v>
      </c>
      <c r="N14" s="17">
        <v>45247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9</v>
      </c>
      <c r="C15" s="20" t="s">
        <v>34</v>
      </c>
      <c r="D15" s="14">
        <v>5247.51</v>
      </c>
      <c r="E15" s="14">
        <v>4833</v>
      </c>
      <c r="F15" s="15">
        <f>(D15-E15)/E15</f>
        <v>8.5766604593420281E-2</v>
      </c>
      <c r="G15" s="21">
        <v>842</v>
      </c>
      <c r="H15" s="22">
        <v>14</v>
      </c>
      <c r="I15" s="16">
        <f t="shared" si="0"/>
        <v>60.142857142857146</v>
      </c>
      <c r="J15" s="13">
        <v>7</v>
      </c>
      <c r="K15" s="16">
        <v>3</v>
      </c>
      <c r="L15" s="14">
        <v>27531</v>
      </c>
      <c r="M15" s="22">
        <v>4421</v>
      </c>
      <c r="N15" s="17">
        <v>45282</v>
      </c>
      <c r="O15" s="23" t="s">
        <v>35</v>
      </c>
      <c r="P15" s="24"/>
    </row>
    <row r="16" spans="1:18" s="25" customFormat="1" ht="24.95" customHeight="1">
      <c r="A16" s="12">
        <v>14</v>
      </c>
      <c r="B16" s="13" t="s">
        <v>16</v>
      </c>
      <c r="C16" s="20" t="s">
        <v>62</v>
      </c>
      <c r="D16" s="14">
        <v>4853.1099999999997</v>
      </c>
      <c r="E16" s="14" t="s">
        <v>18</v>
      </c>
      <c r="F16" s="15" t="s">
        <v>18</v>
      </c>
      <c r="G16" s="21">
        <v>725</v>
      </c>
      <c r="H16" s="22">
        <v>46</v>
      </c>
      <c r="I16" s="16">
        <f t="shared" si="0"/>
        <v>15.760869565217391</v>
      </c>
      <c r="J16" s="13">
        <v>16</v>
      </c>
      <c r="K16" s="16">
        <v>1</v>
      </c>
      <c r="L16" s="14">
        <v>4853.1099999999997</v>
      </c>
      <c r="M16" s="22">
        <v>725</v>
      </c>
      <c r="N16" s="17">
        <v>45296</v>
      </c>
      <c r="O16" s="23" t="s">
        <v>61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57</v>
      </c>
      <c r="D17" s="14">
        <v>2939.42</v>
      </c>
      <c r="E17" s="14" t="s">
        <v>18</v>
      </c>
      <c r="F17" s="15" t="s">
        <v>18</v>
      </c>
      <c r="G17" s="21">
        <v>470</v>
      </c>
      <c r="H17" s="22">
        <v>20</v>
      </c>
      <c r="I17" s="16">
        <f t="shared" si="0"/>
        <v>23.5</v>
      </c>
      <c r="J17" s="13">
        <v>9</v>
      </c>
      <c r="K17" s="16">
        <v>1</v>
      </c>
      <c r="L17" s="14">
        <v>2939.42</v>
      </c>
      <c r="M17" s="22">
        <v>470</v>
      </c>
      <c r="N17" s="17">
        <v>45296</v>
      </c>
      <c r="O17" s="23" t="s">
        <v>50</v>
      </c>
      <c r="P17" s="24"/>
    </row>
    <row r="18" spans="1:16" s="25" customFormat="1" ht="24.95" customHeight="1">
      <c r="A18" s="12">
        <v>16</v>
      </c>
      <c r="B18" s="13">
        <v>14</v>
      </c>
      <c r="C18" s="20" t="s">
        <v>42</v>
      </c>
      <c r="D18" s="14">
        <v>1784.4</v>
      </c>
      <c r="E18" s="14">
        <v>1875.5</v>
      </c>
      <c r="F18" s="15">
        <f t="shared" ref="F18:F26" si="1">(D18-E18)/E18</f>
        <v>-4.8573713676352923E-2</v>
      </c>
      <c r="G18" s="21">
        <v>270</v>
      </c>
      <c r="H18" s="16">
        <v>5</v>
      </c>
      <c r="I18" s="16">
        <f t="shared" si="0"/>
        <v>54</v>
      </c>
      <c r="J18" s="13">
        <v>3</v>
      </c>
      <c r="K18" s="16">
        <v>7</v>
      </c>
      <c r="L18" s="14">
        <v>48090.15</v>
      </c>
      <c r="M18" s="22">
        <v>7676</v>
      </c>
      <c r="N18" s="17">
        <v>45254</v>
      </c>
      <c r="O18" s="23" t="s">
        <v>38</v>
      </c>
      <c r="P18" s="24"/>
    </row>
    <row r="19" spans="1:16" s="25" customFormat="1" ht="24.95" customHeight="1">
      <c r="A19" s="12">
        <v>17</v>
      </c>
      <c r="B19" s="13">
        <v>12</v>
      </c>
      <c r="C19" s="20" t="s">
        <v>39</v>
      </c>
      <c r="D19" s="14">
        <v>1651.3</v>
      </c>
      <c r="E19" s="14">
        <v>2452.1999999999998</v>
      </c>
      <c r="F19" s="15">
        <f t="shared" si="1"/>
        <v>-0.32660468151048033</v>
      </c>
      <c r="G19" s="21">
        <v>243</v>
      </c>
      <c r="H19" s="22">
        <v>6</v>
      </c>
      <c r="I19" s="16">
        <f t="shared" si="0"/>
        <v>40.5</v>
      </c>
      <c r="J19" s="13">
        <v>3</v>
      </c>
      <c r="K19" s="16">
        <v>7</v>
      </c>
      <c r="L19" s="14">
        <v>53229.120000000003</v>
      </c>
      <c r="M19" s="22">
        <v>8352</v>
      </c>
      <c r="N19" s="17">
        <v>45254</v>
      </c>
      <c r="O19" s="23" t="s">
        <v>31</v>
      </c>
      <c r="P19" s="24"/>
    </row>
    <row r="20" spans="1:16" s="25" customFormat="1" ht="24.95" customHeight="1">
      <c r="A20" s="12">
        <v>18</v>
      </c>
      <c r="B20" s="13">
        <v>13</v>
      </c>
      <c r="C20" s="20" t="s">
        <v>40</v>
      </c>
      <c r="D20" s="14">
        <v>1212.33</v>
      </c>
      <c r="E20" s="14">
        <v>1915.18</v>
      </c>
      <c r="F20" s="15">
        <f t="shared" si="1"/>
        <v>-0.3669890036445661</v>
      </c>
      <c r="G20" s="21">
        <v>151</v>
      </c>
      <c r="H20" s="22">
        <v>6</v>
      </c>
      <c r="I20" s="16">
        <f t="shared" si="0"/>
        <v>25.166666666666668</v>
      </c>
      <c r="J20" s="13">
        <v>1</v>
      </c>
      <c r="K20" s="16">
        <v>6</v>
      </c>
      <c r="L20" s="14">
        <v>29025.32</v>
      </c>
      <c r="M20" s="22">
        <v>3860</v>
      </c>
      <c r="N20" s="17">
        <v>45261</v>
      </c>
      <c r="O20" s="23" t="s">
        <v>41</v>
      </c>
      <c r="P20" s="24"/>
    </row>
    <row r="21" spans="1:16" s="25" customFormat="1" ht="24.95" customHeight="1">
      <c r="A21" s="12">
        <v>19</v>
      </c>
      <c r="B21" s="13">
        <v>10</v>
      </c>
      <c r="C21" s="20" t="s">
        <v>36</v>
      </c>
      <c r="D21" s="14">
        <v>927.25</v>
      </c>
      <c r="E21" s="14">
        <v>3863.51</v>
      </c>
      <c r="F21" s="15">
        <f t="shared" si="1"/>
        <v>-0.75999803287683998</v>
      </c>
      <c r="G21" s="22">
        <v>127</v>
      </c>
      <c r="H21" s="22">
        <v>4</v>
      </c>
      <c r="I21" s="16">
        <f t="shared" si="0"/>
        <v>31.75</v>
      </c>
      <c r="J21" s="13">
        <v>2</v>
      </c>
      <c r="K21" s="13">
        <v>5</v>
      </c>
      <c r="L21" s="14">
        <v>37822.78</v>
      </c>
      <c r="M21" s="22">
        <v>5326</v>
      </c>
      <c r="N21" s="17">
        <v>45268</v>
      </c>
      <c r="O21" s="23" t="s">
        <v>27</v>
      </c>
      <c r="P21" s="24"/>
    </row>
    <row r="22" spans="1:16" s="25" customFormat="1" ht="24.95" customHeight="1">
      <c r="A22" s="12">
        <v>20</v>
      </c>
      <c r="B22" s="13">
        <v>11</v>
      </c>
      <c r="C22" s="20" t="s">
        <v>37</v>
      </c>
      <c r="D22" s="14">
        <v>605.20000000000005</v>
      </c>
      <c r="E22" s="14">
        <v>2560.3000000000002</v>
      </c>
      <c r="F22" s="15">
        <f t="shared" si="1"/>
        <v>-0.76362145061125652</v>
      </c>
      <c r="G22" s="21">
        <v>83</v>
      </c>
      <c r="H22" s="22">
        <v>4</v>
      </c>
      <c r="I22" s="16">
        <f t="shared" si="0"/>
        <v>20.75</v>
      </c>
      <c r="J22" s="13">
        <v>3</v>
      </c>
      <c r="K22" s="16">
        <v>4</v>
      </c>
      <c r="L22" s="14">
        <v>27127.79</v>
      </c>
      <c r="M22" s="22">
        <v>4274</v>
      </c>
      <c r="N22" s="17">
        <v>45275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44</v>
      </c>
      <c r="D23" s="46">
        <v>389.2</v>
      </c>
      <c r="E23" s="14">
        <v>919.4</v>
      </c>
      <c r="F23" s="15">
        <f t="shared" si="1"/>
        <v>-0.57668044376767469</v>
      </c>
      <c r="G23" s="21">
        <v>60</v>
      </c>
      <c r="H23" s="16">
        <v>3</v>
      </c>
      <c r="I23" s="16">
        <f t="shared" si="0"/>
        <v>20</v>
      </c>
      <c r="J23" s="22">
        <v>3</v>
      </c>
      <c r="K23" s="15" t="s">
        <v>18</v>
      </c>
      <c r="L23" s="14">
        <v>205953.1</v>
      </c>
      <c r="M23" s="22">
        <v>31815</v>
      </c>
      <c r="N23" s="17">
        <v>45191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22</v>
      </c>
      <c r="C24" s="20" t="s">
        <v>47</v>
      </c>
      <c r="D24" s="14">
        <v>380.2</v>
      </c>
      <c r="E24" s="14">
        <v>403.8</v>
      </c>
      <c r="F24" s="15">
        <f t="shared" si="1"/>
        <v>-5.8444774640911398E-2</v>
      </c>
      <c r="G24" s="21">
        <v>51</v>
      </c>
      <c r="H24" s="22">
        <v>4</v>
      </c>
      <c r="I24" s="16">
        <f t="shared" si="0"/>
        <v>12.75</v>
      </c>
      <c r="J24" s="13">
        <v>2</v>
      </c>
      <c r="K24" s="16">
        <v>12</v>
      </c>
      <c r="L24" s="14">
        <v>20390.8</v>
      </c>
      <c r="M24" s="22">
        <v>3320</v>
      </c>
      <c r="N24" s="17">
        <v>45219</v>
      </c>
      <c r="O24" s="23" t="s">
        <v>48</v>
      </c>
      <c r="P24" s="24"/>
    </row>
    <row r="25" spans="1:16" s="25" customFormat="1" ht="24.95" customHeight="1">
      <c r="A25" s="12">
        <v>23</v>
      </c>
      <c r="B25" s="13">
        <v>16</v>
      </c>
      <c r="C25" s="20" t="s">
        <v>43</v>
      </c>
      <c r="D25" s="14">
        <v>238</v>
      </c>
      <c r="E25" s="14">
        <v>1030</v>
      </c>
      <c r="F25" s="15">
        <f t="shared" si="1"/>
        <v>-0.76893203883495143</v>
      </c>
      <c r="G25" s="22">
        <v>32</v>
      </c>
      <c r="H25" s="22">
        <v>2</v>
      </c>
      <c r="I25" s="16">
        <f t="shared" si="0"/>
        <v>16</v>
      </c>
      <c r="J25" s="13">
        <v>1</v>
      </c>
      <c r="K25" s="13">
        <v>7</v>
      </c>
      <c r="L25" s="14">
        <v>16221</v>
      </c>
      <c r="M25" s="22">
        <v>2730</v>
      </c>
      <c r="N25" s="17">
        <v>45254</v>
      </c>
      <c r="O25" s="23" t="s">
        <v>35</v>
      </c>
      <c r="P25" s="24"/>
    </row>
    <row r="26" spans="1:16" s="25" customFormat="1" ht="24.95" customHeight="1">
      <c r="A26" s="12">
        <v>24</v>
      </c>
      <c r="B26" s="13">
        <v>24</v>
      </c>
      <c r="C26" s="20" t="s">
        <v>49</v>
      </c>
      <c r="D26" s="14">
        <v>149</v>
      </c>
      <c r="E26" s="14">
        <v>160</v>
      </c>
      <c r="F26" s="15">
        <f t="shared" si="1"/>
        <v>-6.8750000000000006E-2</v>
      </c>
      <c r="G26" s="21">
        <v>19</v>
      </c>
      <c r="H26" s="22">
        <v>1</v>
      </c>
      <c r="I26" s="16">
        <f t="shared" si="0"/>
        <v>19</v>
      </c>
      <c r="J26" s="13">
        <v>1</v>
      </c>
      <c r="K26" s="13">
        <v>6</v>
      </c>
      <c r="L26" s="14">
        <v>4389</v>
      </c>
      <c r="M26" s="22">
        <v>729</v>
      </c>
      <c r="N26" s="17">
        <v>45261</v>
      </c>
      <c r="O26" s="23" t="s">
        <v>35</v>
      </c>
      <c r="P26" s="24"/>
    </row>
    <row r="27" spans="1:16" s="25" customFormat="1" ht="24.95" customHeight="1">
      <c r="A27" s="12">
        <v>25</v>
      </c>
      <c r="B27" s="14" t="s">
        <v>18</v>
      </c>
      <c r="C27" s="20" t="s">
        <v>63</v>
      </c>
      <c r="D27" s="14">
        <v>145</v>
      </c>
      <c r="E27" s="14" t="s">
        <v>18</v>
      </c>
      <c r="F27" s="15" t="s">
        <v>18</v>
      </c>
      <c r="G27" s="21">
        <v>22</v>
      </c>
      <c r="H27" s="22">
        <v>3</v>
      </c>
      <c r="I27" s="16">
        <f t="shared" si="0"/>
        <v>7.333333333333333</v>
      </c>
      <c r="J27" s="13">
        <v>1</v>
      </c>
      <c r="K27" s="16" t="s">
        <v>18</v>
      </c>
      <c r="L27" s="14">
        <v>1985.18</v>
      </c>
      <c r="M27" s="22">
        <v>391</v>
      </c>
      <c r="N27" s="17">
        <v>45268</v>
      </c>
      <c r="O27" s="23" t="s">
        <v>51</v>
      </c>
      <c r="P27" s="18"/>
    </row>
    <row r="28" spans="1:16" s="25" customFormat="1" ht="24.95" customHeight="1">
      <c r="A28" s="12">
        <v>26</v>
      </c>
      <c r="B28" s="14" t="s">
        <v>18</v>
      </c>
      <c r="C28" s="20" t="s">
        <v>58</v>
      </c>
      <c r="D28" s="14">
        <v>91.9</v>
      </c>
      <c r="E28" s="14" t="s">
        <v>18</v>
      </c>
      <c r="F28" s="15" t="s">
        <v>18</v>
      </c>
      <c r="G28" s="21">
        <v>13</v>
      </c>
      <c r="H28" s="22">
        <v>1</v>
      </c>
      <c r="I28" s="16">
        <f t="shared" si="0"/>
        <v>13</v>
      </c>
      <c r="J28" s="13">
        <v>1</v>
      </c>
      <c r="K28" s="15" t="s">
        <v>18</v>
      </c>
      <c r="L28" s="14">
        <v>5581</v>
      </c>
      <c r="M28" s="22">
        <v>1269</v>
      </c>
      <c r="N28" s="17">
        <v>45268</v>
      </c>
      <c r="O28" s="23" t="s">
        <v>35</v>
      </c>
      <c r="P28" s="18"/>
    </row>
    <row r="29" spans="1:16" s="25" customFormat="1" ht="24.95" customHeight="1">
      <c r="A29" s="12">
        <v>27</v>
      </c>
      <c r="B29" s="13">
        <v>19</v>
      </c>
      <c r="C29" s="20" t="s">
        <v>45</v>
      </c>
      <c r="D29" s="14">
        <v>14</v>
      </c>
      <c r="E29" s="14">
        <v>794.2</v>
      </c>
      <c r="F29" s="15">
        <f>(D29-E29)/E29</f>
        <v>-0.9823721984386804</v>
      </c>
      <c r="G29" s="21">
        <v>4</v>
      </c>
      <c r="H29" s="22">
        <v>1</v>
      </c>
      <c r="I29" s="16">
        <f t="shared" si="0"/>
        <v>4</v>
      </c>
      <c r="J29" s="13">
        <v>1</v>
      </c>
      <c r="K29" s="16">
        <v>2</v>
      </c>
      <c r="L29" s="14">
        <v>2189.7800000000002</v>
      </c>
      <c r="M29" s="22">
        <v>529</v>
      </c>
      <c r="N29" s="17">
        <v>45289</v>
      </c>
      <c r="O29" s="23" t="s">
        <v>46</v>
      </c>
      <c r="P29" s="24"/>
    </row>
    <row r="30" spans="1:16" s="27" customFormat="1" ht="24.75" customHeight="1">
      <c r="B30" s="28"/>
      <c r="C30" s="29" t="s">
        <v>65</v>
      </c>
      <c r="D30" s="30">
        <f>SUBTOTAL(109,Table1324567891011121314151716181920212223242625272830293132333436353738[Pajamos 
(GBO)])</f>
        <v>506145.60000000009</v>
      </c>
      <c r="E30" s="30" t="s">
        <v>53</v>
      </c>
      <c r="F30" s="31">
        <f t="shared" ref="F30" si="2">(D30-E30)/E30</f>
        <v>-2.2214838354470547E-2</v>
      </c>
      <c r="G30" s="32">
        <f>SUBTOTAL(109,Table1324567891011121314151716181920212223242625272830293132333436353738[Žiūrovų sk. 
(ADM)])</f>
        <v>72472</v>
      </c>
      <c r="H30" s="33"/>
      <c r="I30" s="33"/>
      <c r="J30" s="28"/>
      <c r="K30" s="28"/>
      <c r="L30" s="30"/>
      <c r="M30" s="32"/>
      <c r="N30" s="34"/>
      <c r="O30" s="35" t="s">
        <v>52</v>
      </c>
      <c r="P30" s="36"/>
    </row>
    <row r="31" spans="1:16" hidden="1">
      <c r="F31" s="39"/>
      <c r="L31" s="41"/>
    </row>
    <row r="32" spans="1:16" hidden="1">
      <c r="F32" s="39"/>
      <c r="L32" s="41"/>
    </row>
    <row r="33" spans="1:16383" hidden="1">
      <c r="F33" s="39"/>
      <c r="L33" s="41"/>
    </row>
    <row r="34" spans="1:16383" hidden="1">
      <c r="F34" s="39"/>
      <c r="L34" s="41"/>
    </row>
    <row r="35" spans="1:16383" hidden="1">
      <c r="F35" s="39"/>
      <c r="L35" s="41"/>
    </row>
    <row r="36" spans="1:16383" hidden="1">
      <c r="F36" s="39"/>
      <c r="L36" s="41"/>
    </row>
    <row r="37" spans="1:16383" hidden="1">
      <c r="F37" s="39"/>
      <c r="L37" s="41"/>
    </row>
    <row r="38" spans="1:16383" hidden="1">
      <c r="F38" s="39"/>
      <c r="L38" s="41"/>
    </row>
    <row r="39" spans="1:16383" hidden="1">
      <c r="F39" s="39"/>
      <c r="L39" s="41"/>
    </row>
    <row r="40" spans="1:16383" hidden="1">
      <c r="F40" s="39"/>
      <c r="L40" s="41"/>
    </row>
    <row r="41" spans="1:16383" hidden="1">
      <c r="F41" s="39"/>
      <c r="L41" s="41"/>
    </row>
    <row r="42" spans="1:16383" hidden="1">
      <c r="F42" s="39"/>
      <c r="L42" s="41"/>
    </row>
    <row r="43" spans="1:16383" hidden="1">
      <c r="F43" s="39"/>
    </row>
    <row r="44" spans="1:16383" s="40" customFormat="1" hidden="1">
      <c r="A44" s="26"/>
      <c r="B44" s="37"/>
      <c r="C44" s="26"/>
      <c r="D44" s="38"/>
      <c r="E44" s="38"/>
      <c r="F44" s="39"/>
      <c r="J44" s="37"/>
      <c r="K44" s="37"/>
      <c r="L44" s="38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idden="1">
      <c r="A45" s="26"/>
      <c r="B45" s="37"/>
      <c r="C45" s="26"/>
      <c r="D45" s="38"/>
      <c r="E45" s="38"/>
      <c r="F45" s="39"/>
      <c r="J45" s="37"/>
      <c r="K45" s="37"/>
      <c r="L45" s="38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idden="1">
      <c r="A46" s="26"/>
      <c r="B46" s="37"/>
      <c r="C46" s="26"/>
      <c r="D46" s="38"/>
      <c r="E46" s="38"/>
      <c r="F46" s="39"/>
      <c r="J46" s="37"/>
      <c r="K46" s="37"/>
      <c r="L46" s="38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idden="1">
      <c r="D47" s="26"/>
      <c r="F47" s="26"/>
      <c r="G47" s="26"/>
      <c r="H47" s="26"/>
      <c r="I47" s="26"/>
      <c r="K47" s="26"/>
      <c r="O47" s="26"/>
    </row>
    <row r="48" spans="1:16383" hidden="1">
      <c r="D48" s="26"/>
      <c r="F48" s="26"/>
      <c r="G48" s="26"/>
      <c r="H48" s="26"/>
      <c r="I48" s="26"/>
      <c r="K48" s="26"/>
      <c r="O48" s="26"/>
    </row>
    <row r="49" spans="4:15" hidden="1">
      <c r="D49" s="26"/>
      <c r="F49" s="26"/>
      <c r="G49" s="26"/>
      <c r="H49" s="26"/>
      <c r="I49" s="26"/>
      <c r="K49" s="26"/>
      <c r="O49" s="26"/>
    </row>
    <row r="50" spans="4:15" hidden="1">
      <c r="D50" s="26"/>
      <c r="F50" s="26"/>
      <c r="G50" s="26"/>
      <c r="H50" s="26"/>
      <c r="I50" s="26"/>
      <c r="K50" s="26"/>
      <c r="O50" s="26"/>
    </row>
    <row r="51" spans="4:15" hidden="1">
      <c r="D51" s="26"/>
      <c r="F51" s="26"/>
      <c r="G51" s="26"/>
      <c r="H51" s="26"/>
      <c r="I51" s="26"/>
      <c r="K51" s="26"/>
      <c r="O51" s="26"/>
    </row>
    <row r="52" spans="4:15" hidden="1">
      <c r="D52" s="26"/>
      <c r="F52" s="26"/>
      <c r="G52" s="26"/>
      <c r="H52" s="26"/>
      <c r="I52" s="26"/>
      <c r="K52" s="26"/>
      <c r="O52" s="26"/>
    </row>
    <row r="53" spans="4:15" hidden="1">
      <c r="D53" s="26"/>
      <c r="F53" s="26"/>
      <c r="G53" s="26"/>
      <c r="H53" s="26"/>
      <c r="I53" s="26"/>
      <c r="K53" s="26"/>
      <c r="O53" s="26"/>
    </row>
    <row r="54" spans="4:15" hidden="1">
      <c r="D54" s="26"/>
      <c r="F54" s="26"/>
      <c r="G54" s="26"/>
      <c r="H54" s="26"/>
      <c r="I54" s="26"/>
      <c r="K54" s="26"/>
      <c r="O54" s="26"/>
    </row>
    <row r="55" spans="4:15" hidden="1">
      <c r="D55" s="26"/>
      <c r="F55" s="26"/>
      <c r="G55" s="26"/>
      <c r="H55" s="26"/>
      <c r="I55" s="26"/>
      <c r="K55" s="26"/>
      <c r="O55" s="26"/>
    </row>
    <row r="56" spans="4:15" hidden="1">
      <c r="D56" s="26"/>
      <c r="F56" s="26"/>
      <c r="G56" s="26"/>
      <c r="H56" s="26"/>
      <c r="I56" s="26"/>
      <c r="K56" s="26"/>
      <c r="O56" s="26"/>
    </row>
    <row r="57" spans="4:15" hidden="1">
      <c r="D57" s="26"/>
      <c r="F57" s="26"/>
      <c r="G57" s="26"/>
      <c r="H57" s="26"/>
      <c r="I57" s="26"/>
      <c r="K57" s="26"/>
      <c r="O57" s="26"/>
    </row>
    <row r="58" spans="4:15" ht="0" hidden="1" customHeight="1"/>
    <row r="59" spans="4:15" ht="0" hidden="1" customHeight="1"/>
    <row r="60" spans="4:15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DA316-6E20-4FCA-A725-49883C198BC3}">
  <dimension ref="A1:XFC55"/>
  <sheetViews>
    <sheetView zoomScale="60" zoomScaleNormal="60" workbookViewId="0">
      <selection activeCell="F22" sqref="F22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0" t="s">
        <v>184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57" customFormat="1" ht="25.5" customHeight="1">
      <c r="A3" s="50">
        <v>1</v>
      </c>
      <c r="B3" s="50">
        <v>1</v>
      </c>
      <c r="C3" s="51" t="s">
        <v>173</v>
      </c>
      <c r="D3" s="52">
        <v>83267.850000000006</v>
      </c>
      <c r="E3" s="52">
        <v>116029.05</v>
      </c>
      <c r="F3" s="53">
        <f>(D3-E3)/E3</f>
        <v>-0.28235342787000323</v>
      </c>
      <c r="G3" s="54">
        <v>13836</v>
      </c>
      <c r="H3" s="50">
        <v>199</v>
      </c>
      <c r="I3" s="55">
        <f t="shared" ref="I3:I8" si="0">G3/H3</f>
        <v>69.527638190954775</v>
      </c>
      <c r="J3" s="50">
        <v>26</v>
      </c>
      <c r="K3" s="55">
        <v>3</v>
      </c>
      <c r="L3" s="52">
        <v>476154.85</v>
      </c>
      <c r="M3" s="54">
        <v>81096</v>
      </c>
      <c r="N3" s="56">
        <v>45359</v>
      </c>
      <c r="O3" s="49" t="s">
        <v>21</v>
      </c>
      <c r="P3" s="47"/>
      <c r="R3" s="50"/>
    </row>
    <row r="4" spans="1:18" s="57" customFormat="1" ht="25.5" customHeight="1">
      <c r="A4" s="50">
        <v>2</v>
      </c>
      <c r="B4" s="50">
        <v>2</v>
      </c>
      <c r="C4" s="51" t="s">
        <v>155</v>
      </c>
      <c r="D4" s="52">
        <v>53592.4</v>
      </c>
      <c r="E4" s="52">
        <v>74186</v>
      </c>
      <c r="F4" s="53">
        <f>(D4-E4)/E4</f>
        <v>-0.27759415523144526</v>
      </c>
      <c r="G4" s="54">
        <v>6210</v>
      </c>
      <c r="H4" s="54">
        <v>78</v>
      </c>
      <c r="I4" s="55">
        <f t="shared" si="0"/>
        <v>79.615384615384613</v>
      </c>
      <c r="J4" s="48">
        <v>9</v>
      </c>
      <c r="K4" s="55">
        <v>4</v>
      </c>
      <c r="L4" s="52">
        <v>663842.72</v>
      </c>
      <c r="M4" s="54">
        <v>82041</v>
      </c>
      <c r="N4" s="56">
        <v>45352</v>
      </c>
      <c r="O4" s="49" t="s">
        <v>23</v>
      </c>
      <c r="P4" s="47"/>
      <c r="R4" s="50"/>
    </row>
    <row r="5" spans="1:18" s="57" customFormat="1" ht="25.5" customHeight="1">
      <c r="A5" s="50">
        <v>3</v>
      </c>
      <c r="B5" s="22" t="s">
        <v>16</v>
      </c>
      <c r="C5" s="51" t="s">
        <v>187</v>
      </c>
      <c r="D5" s="52">
        <v>24754.799999999999</v>
      </c>
      <c r="E5" s="14" t="s">
        <v>18</v>
      </c>
      <c r="F5" s="15" t="s">
        <v>18</v>
      </c>
      <c r="G5" s="54">
        <v>3687</v>
      </c>
      <c r="H5" s="54">
        <v>57</v>
      </c>
      <c r="I5" s="16">
        <f t="shared" si="0"/>
        <v>64.684210526315795</v>
      </c>
      <c r="J5" s="48">
        <v>9</v>
      </c>
      <c r="K5" s="48">
        <v>1</v>
      </c>
      <c r="L5" s="14">
        <v>27111.1</v>
      </c>
      <c r="M5" s="22">
        <v>4001</v>
      </c>
      <c r="N5" s="56">
        <v>45373</v>
      </c>
      <c r="O5" s="49" t="s">
        <v>56</v>
      </c>
      <c r="P5" s="18"/>
      <c r="R5" s="50"/>
    </row>
    <row r="6" spans="1:18" s="25" customFormat="1" ht="25.5" customHeight="1">
      <c r="A6" s="50">
        <v>4</v>
      </c>
      <c r="B6" s="54" t="s">
        <v>16</v>
      </c>
      <c r="C6" s="51" t="s">
        <v>189</v>
      </c>
      <c r="D6" s="52">
        <v>17763.96</v>
      </c>
      <c r="E6" s="52" t="s">
        <v>18</v>
      </c>
      <c r="F6" s="53" t="s">
        <v>18</v>
      </c>
      <c r="G6" s="54">
        <v>2480</v>
      </c>
      <c r="H6" s="54">
        <v>47</v>
      </c>
      <c r="I6" s="55">
        <f t="shared" si="0"/>
        <v>52.765957446808514</v>
      </c>
      <c r="J6" s="48">
        <v>9</v>
      </c>
      <c r="K6" s="55">
        <v>1</v>
      </c>
      <c r="L6" s="52">
        <v>17763.96</v>
      </c>
      <c r="M6" s="54">
        <v>2480</v>
      </c>
      <c r="N6" s="56">
        <v>45373</v>
      </c>
      <c r="O6" s="49" t="s">
        <v>56</v>
      </c>
      <c r="P6" s="47"/>
    </row>
    <row r="7" spans="1:18" ht="25.5" customHeight="1">
      <c r="A7" s="50">
        <v>5</v>
      </c>
      <c r="B7" s="54" t="s">
        <v>16</v>
      </c>
      <c r="C7" s="51" t="s">
        <v>188</v>
      </c>
      <c r="D7" s="52">
        <v>12858.33</v>
      </c>
      <c r="E7" s="52" t="s">
        <v>18</v>
      </c>
      <c r="F7" s="53" t="s">
        <v>18</v>
      </c>
      <c r="G7" s="54">
        <v>2454</v>
      </c>
      <c r="H7" s="54">
        <v>64</v>
      </c>
      <c r="I7" s="55">
        <f t="shared" si="0"/>
        <v>38.34375</v>
      </c>
      <c r="J7" s="48">
        <v>10</v>
      </c>
      <c r="K7" s="55">
        <v>1</v>
      </c>
      <c r="L7" s="52">
        <v>12858.33</v>
      </c>
      <c r="M7" s="54">
        <v>2454</v>
      </c>
      <c r="N7" s="56">
        <v>45373</v>
      </c>
      <c r="O7" s="49" t="s">
        <v>56</v>
      </c>
      <c r="P7" s="47"/>
    </row>
    <row r="8" spans="1:18" ht="25.5" customHeight="1">
      <c r="A8" s="50">
        <v>6</v>
      </c>
      <c r="B8" s="50">
        <v>3</v>
      </c>
      <c r="C8" s="51" t="s">
        <v>181</v>
      </c>
      <c r="D8" s="52">
        <v>12477.12</v>
      </c>
      <c r="E8" s="52">
        <v>20080</v>
      </c>
      <c r="F8" s="53">
        <f t="shared" ref="F8:F20" si="1">(D8-E8)/E8</f>
        <v>-0.3786294820717131</v>
      </c>
      <c r="G8" s="54">
        <v>1828</v>
      </c>
      <c r="H8" s="54">
        <v>45</v>
      </c>
      <c r="I8" s="55">
        <f t="shared" si="0"/>
        <v>40.62222222222222</v>
      </c>
      <c r="J8" s="48">
        <v>10</v>
      </c>
      <c r="K8" s="55">
        <v>2</v>
      </c>
      <c r="L8" s="52">
        <v>40166.519999999997</v>
      </c>
      <c r="M8" s="54">
        <v>6196</v>
      </c>
      <c r="N8" s="56">
        <v>45366</v>
      </c>
      <c r="O8" s="49" t="s">
        <v>56</v>
      </c>
      <c r="P8" s="47"/>
    </row>
    <row r="9" spans="1:18" ht="25.5" customHeight="1">
      <c r="A9" s="50">
        <v>7</v>
      </c>
      <c r="B9" s="22"/>
      <c r="C9" s="20" t="s">
        <v>84</v>
      </c>
      <c r="D9" s="14">
        <v>5365.02</v>
      </c>
      <c r="E9" s="14">
        <v>9182.07</v>
      </c>
      <c r="F9" s="15">
        <f t="shared" si="1"/>
        <v>-0.41570691576082508</v>
      </c>
      <c r="G9" s="13">
        <v>838</v>
      </c>
      <c r="H9" s="15" t="s">
        <v>18</v>
      </c>
      <c r="I9" s="15" t="s">
        <v>18</v>
      </c>
      <c r="J9" s="13">
        <v>5</v>
      </c>
      <c r="K9" s="16">
        <v>10</v>
      </c>
      <c r="L9" s="14">
        <v>1292389.51</v>
      </c>
      <c r="M9" s="22">
        <v>189917</v>
      </c>
      <c r="N9" s="17">
        <v>45310</v>
      </c>
      <c r="O9" s="23" t="s">
        <v>85</v>
      </c>
      <c r="P9" s="18"/>
    </row>
    <row r="10" spans="1:18" ht="25.5" customHeight="1">
      <c r="A10" s="50">
        <v>8</v>
      </c>
      <c r="B10" s="50">
        <v>5</v>
      </c>
      <c r="C10" s="51" t="s">
        <v>129</v>
      </c>
      <c r="D10" s="52">
        <v>4281.32</v>
      </c>
      <c r="E10" s="52">
        <v>7568.92</v>
      </c>
      <c r="F10" s="53">
        <f t="shared" si="1"/>
        <v>-0.4343552316578852</v>
      </c>
      <c r="G10" s="54">
        <v>720</v>
      </c>
      <c r="H10" s="53" t="s">
        <v>18</v>
      </c>
      <c r="I10" s="53" t="s">
        <v>18</v>
      </c>
      <c r="J10" s="48">
        <v>12</v>
      </c>
      <c r="K10" s="55">
        <v>6</v>
      </c>
      <c r="L10" s="52">
        <v>683416.54999999993</v>
      </c>
      <c r="M10" s="54">
        <v>92371</v>
      </c>
      <c r="N10" s="56">
        <v>45338</v>
      </c>
      <c r="O10" s="49" t="s">
        <v>130</v>
      </c>
      <c r="P10" s="47"/>
    </row>
    <row r="11" spans="1:18" ht="25.5" customHeight="1">
      <c r="A11" s="50">
        <v>9</v>
      </c>
      <c r="B11" s="50">
        <v>7</v>
      </c>
      <c r="C11" s="51" t="s">
        <v>183</v>
      </c>
      <c r="D11" s="52">
        <v>2000.12</v>
      </c>
      <c r="E11" s="52">
        <v>6396.6</v>
      </c>
      <c r="F11" s="53">
        <f t="shared" si="1"/>
        <v>-0.6873151361660883</v>
      </c>
      <c r="G11" s="54">
        <v>274</v>
      </c>
      <c r="H11" s="54">
        <v>10</v>
      </c>
      <c r="I11" s="55">
        <f t="shared" ref="I11:I17" si="2">G11/H11</f>
        <v>27.4</v>
      </c>
      <c r="J11" s="48">
        <v>5</v>
      </c>
      <c r="K11" s="55">
        <v>2</v>
      </c>
      <c r="L11" s="52">
        <v>10696.31</v>
      </c>
      <c r="M11" s="54">
        <v>1517</v>
      </c>
      <c r="N11" s="56">
        <v>45366</v>
      </c>
      <c r="O11" s="76" t="s">
        <v>182</v>
      </c>
      <c r="P11" s="47"/>
    </row>
    <row r="12" spans="1:18" s="25" customFormat="1" ht="25.5" customHeight="1">
      <c r="A12" s="50">
        <v>10</v>
      </c>
      <c r="B12" s="50">
        <v>8</v>
      </c>
      <c r="C12" s="51" t="s">
        <v>90</v>
      </c>
      <c r="D12" s="52">
        <v>1882.21</v>
      </c>
      <c r="E12" s="52">
        <v>4538</v>
      </c>
      <c r="F12" s="53">
        <f t="shared" si="1"/>
        <v>-0.58523358307624507</v>
      </c>
      <c r="G12" s="54">
        <v>241</v>
      </c>
      <c r="H12" s="54">
        <v>8</v>
      </c>
      <c r="I12" s="55">
        <f t="shared" si="2"/>
        <v>30.125</v>
      </c>
      <c r="J12" s="48">
        <v>3</v>
      </c>
      <c r="K12" s="55">
        <v>10</v>
      </c>
      <c r="L12" s="52">
        <v>356928.68</v>
      </c>
      <c r="M12" s="54">
        <v>51114</v>
      </c>
      <c r="N12" s="56">
        <v>45310</v>
      </c>
      <c r="O12" s="49" t="s">
        <v>33</v>
      </c>
      <c r="P12" s="47"/>
    </row>
    <row r="13" spans="1:18" ht="25.5" customHeight="1">
      <c r="A13" s="50">
        <v>11</v>
      </c>
      <c r="B13" s="50">
        <v>6</v>
      </c>
      <c r="C13" s="51" t="s">
        <v>168</v>
      </c>
      <c r="D13" s="75">
        <v>1401.84</v>
      </c>
      <c r="E13" s="75">
        <v>6970</v>
      </c>
      <c r="F13" s="53">
        <f t="shared" si="1"/>
        <v>-0.79887517934002872</v>
      </c>
      <c r="G13" s="54">
        <v>199</v>
      </c>
      <c r="H13" s="54">
        <v>12</v>
      </c>
      <c r="I13" s="55">
        <f t="shared" si="2"/>
        <v>16.583333333333332</v>
      </c>
      <c r="J13" s="48">
        <v>7</v>
      </c>
      <c r="K13" s="55">
        <v>3</v>
      </c>
      <c r="L13" s="52">
        <v>40125.050000000003</v>
      </c>
      <c r="M13" s="54">
        <v>5771</v>
      </c>
      <c r="N13" s="56">
        <v>45359</v>
      </c>
      <c r="O13" s="49" t="s">
        <v>88</v>
      </c>
      <c r="P13" s="47"/>
    </row>
    <row r="14" spans="1:18" ht="25.5" customHeight="1">
      <c r="A14" s="50">
        <v>12</v>
      </c>
      <c r="B14" s="50">
        <v>9</v>
      </c>
      <c r="C14" s="51" t="s">
        <v>143</v>
      </c>
      <c r="D14" s="52">
        <v>1126.1199999999999</v>
      </c>
      <c r="E14" s="52">
        <v>2910</v>
      </c>
      <c r="F14" s="53">
        <f t="shared" si="1"/>
        <v>-0.6130171821305842</v>
      </c>
      <c r="G14" s="54">
        <v>208</v>
      </c>
      <c r="H14" s="54">
        <v>8</v>
      </c>
      <c r="I14" s="55">
        <f t="shared" si="2"/>
        <v>26</v>
      </c>
      <c r="J14" s="48">
        <v>4</v>
      </c>
      <c r="K14" s="55">
        <v>5</v>
      </c>
      <c r="L14" s="52">
        <v>74163.289999999994</v>
      </c>
      <c r="M14" s="54">
        <v>14423</v>
      </c>
      <c r="N14" s="56">
        <v>45345</v>
      </c>
      <c r="O14" s="49" t="s">
        <v>31</v>
      </c>
      <c r="P14" s="47"/>
    </row>
    <row r="15" spans="1:18" ht="25.5" customHeight="1">
      <c r="A15" s="50">
        <v>13</v>
      </c>
      <c r="B15" s="50">
        <v>16</v>
      </c>
      <c r="C15" s="51" t="s">
        <v>22</v>
      </c>
      <c r="D15" s="52">
        <v>725.4</v>
      </c>
      <c r="E15" s="52">
        <v>648</v>
      </c>
      <c r="F15" s="53">
        <f t="shared" si="1"/>
        <v>0.11944444444444441</v>
      </c>
      <c r="G15" s="54">
        <v>115</v>
      </c>
      <c r="H15" s="54">
        <v>3</v>
      </c>
      <c r="I15" s="55">
        <f t="shared" si="2"/>
        <v>38.333333333333336</v>
      </c>
      <c r="J15" s="48">
        <v>1</v>
      </c>
      <c r="K15" s="55">
        <v>15</v>
      </c>
      <c r="L15" s="52">
        <v>610837.73</v>
      </c>
      <c r="M15" s="54">
        <v>105638</v>
      </c>
      <c r="N15" s="56">
        <v>45275</v>
      </c>
      <c r="O15" s="49" t="s">
        <v>23</v>
      </c>
      <c r="P15" s="47"/>
    </row>
    <row r="16" spans="1:18" s="25" customFormat="1" ht="25.5" customHeight="1">
      <c r="A16" s="50">
        <v>14</v>
      </c>
      <c r="B16" s="22">
        <v>15</v>
      </c>
      <c r="C16" s="20" t="s">
        <v>159</v>
      </c>
      <c r="D16" s="14">
        <v>566</v>
      </c>
      <c r="E16" s="14">
        <v>826.8</v>
      </c>
      <c r="F16" s="15">
        <f t="shared" si="1"/>
        <v>-0.31543299467827768</v>
      </c>
      <c r="G16" s="22">
        <v>80</v>
      </c>
      <c r="H16" s="22">
        <v>7</v>
      </c>
      <c r="I16" s="55">
        <f t="shared" si="2"/>
        <v>11.428571428571429</v>
      </c>
      <c r="J16" s="13">
        <v>3</v>
      </c>
      <c r="K16" s="16">
        <v>4</v>
      </c>
      <c r="L16" s="14">
        <v>21010.03</v>
      </c>
      <c r="M16" s="22">
        <v>3580</v>
      </c>
      <c r="N16" s="17">
        <v>45352</v>
      </c>
      <c r="O16" s="23" t="s">
        <v>48</v>
      </c>
      <c r="P16" s="18"/>
    </row>
    <row r="17" spans="1:16" ht="25.5" customHeight="1">
      <c r="A17" s="50">
        <v>15</v>
      </c>
      <c r="B17" s="50">
        <v>16</v>
      </c>
      <c r="C17" s="51" t="s">
        <v>141</v>
      </c>
      <c r="D17" s="52">
        <v>530.6</v>
      </c>
      <c r="E17" s="52">
        <v>734.7</v>
      </c>
      <c r="F17" s="53">
        <f t="shared" si="1"/>
        <v>-0.27780046277392134</v>
      </c>
      <c r="G17" s="54">
        <v>68</v>
      </c>
      <c r="H17" s="54">
        <v>4</v>
      </c>
      <c r="I17" s="55">
        <f t="shared" si="2"/>
        <v>17</v>
      </c>
      <c r="J17" s="48">
        <v>1</v>
      </c>
      <c r="K17" s="55">
        <v>5</v>
      </c>
      <c r="L17" s="52">
        <v>8489.6</v>
      </c>
      <c r="M17" s="54">
        <v>1274</v>
      </c>
      <c r="N17" s="56">
        <v>45345</v>
      </c>
      <c r="O17" s="49" t="s">
        <v>142</v>
      </c>
      <c r="P17" s="47"/>
    </row>
    <row r="18" spans="1:16" ht="25.5" customHeight="1">
      <c r="A18" s="50">
        <v>16</v>
      </c>
      <c r="B18" s="50">
        <v>18</v>
      </c>
      <c r="C18" s="51" t="s">
        <v>151</v>
      </c>
      <c r="D18" s="52">
        <v>494</v>
      </c>
      <c r="E18" s="52">
        <v>648</v>
      </c>
      <c r="F18" s="53">
        <f t="shared" si="1"/>
        <v>-0.23765432098765432</v>
      </c>
      <c r="G18" s="54">
        <v>64</v>
      </c>
      <c r="H18" s="53" t="s">
        <v>18</v>
      </c>
      <c r="I18" s="53" t="s">
        <v>18</v>
      </c>
      <c r="J18" s="48">
        <v>1</v>
      </c>
      <c r="K18" s="48">
        <v>5</v>
      </c>
      <c r="L18" s="52">
        <v>43587</v>
      </c>
      <c r="M18" s="54">
        <v>6817</v>
      </c>
      <c r="N18" s="56">
        <v>45345</v>
      </c>
      <c r="O18" s="49" t="s">
        <v>152</v>
      </c>
      <c r="P18" s="47"/>
    </row>
    <row r="19" spans="1:16" ht="25.5" customHeight="1">
      <c r="A19" s="50">
        <v>17</v>
      </c>
      <c r="B19" s="50">
        <v>12</v>
      </c>
      <c r="C19" s="51" t="s">
        <v>20</v>
      </c>
      <c r="D19" s="52">
        <v>417.54</v>
      </c>
      <c r="E19" s="52">
        <v>1058.5899999999999</v>
      </c>
      <c r="F19" s="53">
        <f t="shared" si="1"/>
        <v>-0.6055696728667378</v>
      </c>
      <c r="G19" s="54">
        <v>104</v>
      </c>
      <c r="H19" s="54">
        <v>2</v>
      </c>
      <c r="I19" s="55">
        <f t="shared" ref="I19:I27" si="3">G19/H19</f>
        <v>52</v>
      </c>
      <c r="J19" s="48">
        <v>1</v>
      </c>
      <c r="K19" s="55">
        <v>14</v>
      </c>
      <c r="L19" s="52">
        <v>532199.42000000004</v>
      </c>
      <c r="M19" s="54">
        <v>97880</v>
      </c>
      <c r="N19" s="56">
        <v>45282</v>
      </c>
      <c r="O19" s="49" t="s">
        <v>21</v>
      </c>
      <c r="P19" s="47"/>
    </row>
    <row r="20" spans="1:16" ht="25.5" customHeight="1">
      <c r="A20" s="50">
        <v>18</v>
      </c>
      <c r="B20" s="50">
        <v>13</v>
      </c>
      <c r="C20" s="51" t="s">
        <v>177</v>
      </c>
      <c r="D20" s="52">
        <v>302.10000000000002</v>
      </c>
      <c r="E20" s="52">
        <v>883.5</v>
      </c>
      <c r="F20" s="53">
        <f t="shared" si="1"/>
        <v>-0.65806451612903227</v>
      </c>
      <c r="G20" s="54">
        <v>40</v>
      </c>
      <c r="H20" s="54">
        <v>3</v>
      </c>
      <c r="I20" s="55">
        <f t="shared" si="3"/>
        <v>13.333333333333334</v>
      </c>
      <c r="J20" s="48">
        <v>2</v>
      </c>
      <c r="K20" s="55">
        <v>3</v>
      </c>
      <c r="L20" s="52">
        <v>12260.21</v>
      </c>
      <c r="M20" s="54">
        <v>1926</v>
      </c>
      <c r="N20" s="56">
        <v>45359</v>
      </c>
      <c r="O20" s="49" t="s">
        <v>29</v>
      </c>
      <c r="P20" s="47"/>
    </row>
    <row r="21" spans="1:16" s="25" customFormat="1" ht="25.5" customHeight="1">
      <c r="A21" s="50">
        <v>19</v>
      </c>
      <c r="B21" s="15" t="s">
        <v>18</v>
      </c>
      <c r="C21" s="20" t="s">
        <v>186</v>
      </c>
      <c r="D21" s="46">
        <v>270.60000000000002</v>
      </c>
      <c r="E21" s="15" t="s">
        <v>18</v>
      </c>
      <c r="F21" s="15" t="s">
        <v>18</v>
      </c>
      <c r="G21" s="21">
        <v>76</v>
      </c>
      <c r="H21" s="16">
        <v>2</v>
      </c>
      <c r="I21" s="16">
        <f t="shared" si="3"/>
        <v>38</v>
      </c>
      <c r="J21" s="13">
        <v>2</v>
      </c>
      <c r="K21" s="15" t="s">
        <v>18</v>
      </c>
      <c r="L21" s="46">
        <v>189809.9</v>
      </c>
      <c r="M21" s="21">
        <v>47349</v>
      </c>
      <c r="N21" s="17">
        <v>44659</v>
      </c>
      <c r="O21" s="23" t="s">
        <v>31</v>
      </c>
      <c r="P21" s="18"/>
    </row>
    <row r="22" spans="1:16" s="25" customFormat="1" ht="25.5" customHeight="1">
      <c r="A22" s="50">
        <v>20</v>
      </c>
      <c r="B22" s="50">
        <v>23</v>
      </c>
      <c r="C22" s="51" t="s">
        <v>167</v>
      </c>
      <c r="D22" s="52">
        <v>259.20000000000005</v>
      </c>
      <c r="E22" s="52">
        <v>262.39999999999998</v>
      </c>
      <c r="F22" s="53">
        <f>(D22-E22)/E22</f>
        <v>-1.2195121951219254E-2</v>
      </c>
      <c r="G22" s="54">
        <v>34</v>
      </c>
      <c r="H22" s="54">
        <v>2</v>
      </c>
      <c r="I22" s="55">
        <f t="shared" si="3"/>
        <v>17</v>
      </c>
      <c r="J22" s="48">
        <v>1</v>
      </c>
      <c r="K22" s="55">
        <v>3</v>
      </c>
      <c r="L22" s="52">
        <v>4636.72</v>
      </c>
      <c r="M22" s="54">
        <v>648</v>
      </c>
      <c r="N22" s="56">
        <v>45359</v>
      </c>
      <c r="O22" s="49" t="s">
        <v>83</v>
      </c>
      <c r="P22" s="47"/>
    </row>
    <row r="23" spans="1:16" s="25" customFormat="1" ht="25.5" customHeight="1">
      <c r="A23" s="50">
        <v>21</v>
      </c>
      <c r="B23" s="50">
        <v>19</v>
      </c>
      <c r="C23" s="51" t="s">
        <v>104</v>
      </c>
      <c r="D23" s="52">
        <v>217.1</v>
      </c>
      <c r="E23" s="52">
        <v>637</v>
      </c>
      <c r="F23" s="53">
        <f>(D23-E23)/E23</f>
        <v>-0.65918367346938767</v>
      </c>
      <c r="G23" s="54">
        <v>28</v>
      </c>
      <c r="H23" s="54">
        <v>2</v>
      </c>
      <c r="I23" s="55">
        <f t="shared" si="3"/>
        <v>14</v>
      </c>
      <c r="J23" s="48">
        <v>1</v>
      </c>
      <c r="K23" s="55">
        <v>8</v>
      </c>
      <c r="L23" s="52">
        <v>36430.14</v>
      </c>
      <c r="M23" s="54">
        <v>5336</v>
      </c>
      <c r="N23" s="56">
        <v>45324</v>
      </c>
      <c r="O23" s="49" t="s">
        <v>29</v>
      </c>
      <c r="P23" s="47"/>
    </row>
    <row r="24" spans="1:16" ht="25.5" customHeight="1">
      <c r="A24" s="50">
        <v>22</v>
      </c>
      <c r="B24" s="50">
        <v>25</v>
      </c>
      <c r="C24" s="51" t="s">
        <v>133</v>
      </c>
      <c r="D24" s="52">
        <v>88</v>
      </c>
      <c r="E24" s="52">
        <v>105</v>
      </c>
      <c r="F24" s="53">
        <f>(D24-E24)/E24</f>
        <v>-0.16190476190476191</v>
      </c>
      <c r="G24" s="54">
        <v>14</v>
      </c>
      <c r="H24" s="54">
        <v>1</v>
      </c>
      <c r="I24" s="55">
        <f t="shared" si="3"/>
        <v>14</v>
      </c>
      <c r="J24" s="48">
        <v>1</v>
      </c>
      <c r="K24" s="55">
        <v>5</v>
      </c>
      <c r="L24" s="52">
        <v>20001.689999999999</v>
      </c>
      <c r="M24" s="54">
        <v>3662</v>
      </c>
      <c r="N24" s="56">
        <v>45345</v>
      </c>
      <c r="O24" s="49" t="s">
        <v>31</v>
      </c>
      <c r="P24" s="47"/>
    </row>
    <row r="25" spans="1:16" s="70" customFormat="1" ht="25.5" customHeight="1">
      <c r="A25" s="50">
        <v>23</v>
      </c>
      <c r="B25" s="52" t="s">
        <v>18</v>
      </c>
      <c r="C25" s="51" t="s">
        <v>98</v>
      </c>
      <c r="D25" s="52">
        <v>84.98</v>
      </c>
      <c r="E25" s="52" t="s">
        <v>18</v>
      </c>
      <c r="F25" s="53" t="s">
        <v>18</v>
      </c>
      <c r="G25" s="54">
        <v>26</v>
      </c>
      <c r="H25" s="54">
        <v>1</v>
      </c>
      <c r="I25" s="55">
        <f t="shared" si="3"/>
        <v>26</v>
      </c>
      <c r="J25" s="48">
        <v>1</v>
      </c>
      <c r="K25" s="55" t="s">
        <v>18</v>
      </c>
      <c r="L25" s="52">
        <v>87003.17</v>
      </c>
      <c r="M25" s="54">
        <v>17859</v>
      </c>
      <c r="N25" s="56">
        <v>44855</v>
      </c>
      <c r="O25" s="49" t="s">
        <v>31</v>
      </c>
      <c r="P25" s="47"/>
    </row>
    <row r="26" spans="1:16" ht="25.5" customHeight="1">
      <c r="A26" s="50">
        <v>24</v>
      </c>
      <c r="B26" s="14" t="s">
        <v>18</v>
      </c>
      <c r="C26" s="20" t="s">
        <v>174</v>
      </c>
      <c r="D26" s="14">
        <v>50.05</v>
      </c>
      <c r="E26" s="14" t="s">
        <v>18</v>
      </c>
      <c r="F26" s="15" t="s">
        <v>18</v>
      </c>
      <c r="G26" s="22">
        <v>11</v>
      </c>
      <c r="H26" s="22">
        <v>1</v>
      </c>
      <c r="I26" s="55">
        <f t="shared" si="3"/>
        <v>11</v>
      </c>
      <c r="J26" s="13">
        <v>1</v>
      </c>
      <c r="K26" s="16" t="s">
        <v>18</v>
      </c>
      <c r="L26" s="14">
        <v>1099878.53</v>
      </c>
      <c r="M26" s="22">
        <v>154753</v>
      </c>
      <c r="N26" s="17">
        <v>45128</v>
      </c>
      <c r="O26" s="23" t="s">
        <v>21</v>
      </c>
      <c r="P26" s="18"/>
    </row>
    <row r="27" spans="1:16" ht="25.5" customHeight="1">
      <c r="A27" s="50">
        <v>25</v>
      </c>
      <c r="B27" s="50">
        <v>11</v>
      </c>
      <c r="C27" s="51" t="s">
        <v>169</v>
      </c>
      <c r="D27" s="52">
        <v>25</v>
      </c>
      <c r="E27" s="52">
        <v>1432</v>
      </c>
      <c r="F27" s="53">
        <f>(D27-E27)/E27</f>
        <v>-0.98254189944134074</v>
      </c>
      <c r="G27" s="54">
        <v>5</v>
      </c>
      <c r="H27" s="48">
        <v>1</v>
      </c>
      <c r="I27" s="55">
        <f t="shared" si="3"/>
        <v>5</v>
      </c>
      <c r="J27" s="48">
        <v>1</v>
      </c>
      <c r="K27" s="48">
        <v>3</v>
      </c>
      <c r="L27" s="52">
        <v>19454.509999999998</v>
      </c>
      <c r="M27" s="54">
        <v>2838</v>
      </c>
      <c r="N27" s="56">
        <v>45359</v>
      </c>
      <c r="O27" s="49" t="s">
        <v>56</v>
      </c>
      <c r="P27" s="47"/>
    </row>
    <row r="28" spans="1:16" s="27" customFormat="1" ht="25.5" customHeight="1">
      <c r="B28" s="28"/>
      <c r="C28" s="29" t="s">
        <v>191</v>
      </c>
      <c r="D28" s="30">
        <f>SUBTOTAL(109,Table1324567891011121314151716181920212223242625272830293132333436353738345678910111214[Pajamos 
(GBO)])</f>
        <v>224801.65999999997</v>
      </c>
      <c r="E28" s="30" t="s">
        <v>185</v>
      </c>
      <c r="F28" s="31">
        <f>(D28-E28)/E28</f>
        <v>-0.12890195181871383</v>
      </c>
      <c r="G28" s="32">
        <f>SUBTOTAL(109,Table1324567891011121314151716181920212223242625272830293132333436353738345678910111214[Žiūrovų sk. 
(ADM)])</f>
        <v>33640</v>
      </c>
      <c r="H28" s="33"/>
      <c r="I28" s="33"/>
      <c r="J28" s="28" t="s">
        <v>52</v>
      </c>
      <c r="K28" s="28"/>
      <c r="L28" s="60"/>
      <c r="M28" s="63"/>
      <c r="N28" s="34"/>
      <c r="O28" s="35" t="s">
        <v>52</v>
      </c>
      <c r="P28" s="36"/>
    </row>
    <row r="29" spans="1:16" ht="25.5" hidden="1" customHeight="1">
      <c r="F29" s="39"/>
      <c r="L29" s="61"/>
    </row>
    <row r="30" spans="1:16" ht="25.5" hidden="1" customHeight="1">
      <c r="F30" s="39"/>
      <c r="L30" s="61"/>
    </row>
    <row r="31" spans="1:16" ht="25.5" hidden="1" customHeight="1">
      <c r="F31" s="39"/>
      <c r="L31" s="61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D38" s="52"/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  <c r="L40" s="61"/>
    </row>
    <row r="41" spans="1:16383" ht="25.5" hidden="1" customHeight="1">
      <c r="F41" s="39"/>
    </row>
    <row r="42" spans="1:16383" s="40" customFormat="1" ht="25.5" hidden="1" customHeight="1">
      <c r="A42" s="26"/>
      <c r="B42" s="37"/>
      <c r="C42" s="26"/>
      <c r="D42" s="38"/>
      <c r="E42" s="38"/>
      <c r="F42" s="39"/>
      <c r="J42" s="37"/>
      <c r="K42" s="37"/>
      <c r="L42" s="62"/>
      <c r="M42" s="64"/>
      <c r="N42" s="42"/>
      <c r="O42" s="43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26"/>
      <c r="XFB42" s="26"/>
      <c r="XFC42" s="26"/>
    </row>
    <row r="43" spans="1:16383" s="40" customFormat="1" ht="25.5" hidden="1" customHeight="1">
      <c r="A43" s="26"/>
      <c r="B43" s="37"/>
      <c r="C43" s="26"/>
      <c r="D43" s="38"/>
      <c r="E43" s="38"/>
      <c r="F43" s="39"/>
      <c r="J43" s="37"/>
      <c r="K43" s="37"/>
      <c r="L43" s="62"/>
      <c r="M43" s="64"/>
      <c r="N43" s="42"/>
      <c r="O43" s="43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26"/>
      <c r="XFB43" s="26"/>
      <c r="XFC43" s="26"/>
    </row>
    <row r="44" spans="1:16383" s="40" customFormat="1" ht="25.5" hidden="1" customHeight="1">
      <c r="A44" s="26"/>
      <c r="B44" s="37"/>
      <c r="C44" s="26"/>
      <c r="D44" s="38"/>
      <c r="E44" s="38"/>
      <c r="F44" s="39"/>
      <c r="J44" s="37"/>
      <c r="K44" s="37"/>
      <c r="L44" s="62"/>
      <c r="M44" s="64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ht="25.5" hidden="1" customHeight="1">
      <c r="F45" s="26"/>
      <c r="H45" s="26"/>
      <c r="I45" s="26"/>
      <c r="K45" s="26"/>
      <c r="O45" s="26"/>
    </row>
    <row r="46" spans="1:16383" ht="25.5" hidden="1" customHeight="1">
      <c r="F46" s="26"/>
      <c r="H46" s="26"/>
      <c r="I46" s="26"/>
      <c r="K46" s="26"/>
      <c r="O46" s="26"/>
    </row>
    <row r="47" spans="1:16383" ht="25.5" hidden="1" customHeight="1">
      <c r="F47" s="26"/>
      <c r="H47" s="26"/>
      <c r="I47" s="26"/>
      <c r="K47" s="26"/>
      <c r="O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28476-7FB6-493A-9A17-DD0374967C7C}">
  <dimension ref="A1:XFC58"/>
  <sheetViews>
    <sheetView topLeftCell="A15" zoomScale="60" zoomScaleNormal="60" workbookViewId="0">
      <selection activeCell="C30" sqref="C30:XFD30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0" t="s">
        <v>178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22">
        <v>1</v>
      </c>
      <c r="C3" s="20" t="s">
        <v>173</v>
      </c>
      <c r="D3" s="67">
        <v>116029.05</v>
      </c>
      <c r="E3" s="14">
        <v>163593.67000000001</v>
      </c>
      <c r="F3" s="15">
        <f>(D3-E3)/E3</f>
        <v>-0.29074853568600795</v>
      </c>
      <c r="G3" s="65">
        <v>19195</v>
      </c>
      <c r="H3" s="66">
        <v>216</v>
      </c>
      <c r="I3" s="16">
        <f>G3/H3</f>
        <v>88.865740740740748</v>
      </c>
      <c r="J3" s="66">
        <v>28</v>
      </c>
      <c r="K3" s="16">
        <v>2</v>
      </c>
      <c r="L3" s="14">
        <v>366611</v>
      </c>
      <c r="M3" s="22">
        <v>62362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22">
        <v>2</v>
      </c>
      <c r="C4" s="20" t="s">
        <v>155</v>
      </c>
      <c r="D4" s="67">
        <v>74186</v>
      </c>
      <c r="E4" s="14">
        <v>138326.67000000001</v>
      </c>
      <c r="F4" s="15">
        <f>(D4-E4)/E4</f>
        <v>-0.46368982930045238</v>
      </c>
      <c r="G4" s="68">
        <v>8711</v>
      </c>
      <c r="H4" s="22">
        <v>108</v>
      </c>
      <c r="I4" s="16">
        <f>G4/H4</f>
        <v>80.657407407407405</v>
      </c>
      <c r="J4" s="13">
        <v>11</v>
      </c>
      <c r="K4" s="16">
        <v>3</v>
      </c>
      <c r="L4" s="14">
        <v>583117.96</v>
      </c>
      <c r="M4" s="22">
        <v>71948</v>
      </c>
      <c r="N4" s="17">
        <v>45352</v>
      </c>
      <c r="O4" s="23" t="s">
        <v>23</v>
      </c>
      <c r="P4" s="24"/>
      <c r="R4" s="12"/>
    </row>
    <row r="5" spans="1:18" s="19" customFormat="1" ht="25.5" customHeight="1">
      <c r="A5" s="12">
        <v>3</v>
      </c>
      <c r="B5" s="22" t="s">
        <v>16</v>
      </c>
      <c r="C5" s="20" t="s">
        <v>181</v>
      </c>
      <c r="D5" s="14">
        <v>20080</v>
      </c>
      <c r="E5" s="14" t="s">
        <v>18</v>
      </c>
      <c r="F5" s="16" t="s">
        <v>18</v>
      </c>
      <c r="G5" s="13">
        <v>2979</v>
      </c>
      <c r="H5" s="22">
        <v>61</v>
      </c>
      <c r="I5" s="16">
        <f>G5/H5</f>
        <v>48.83606557377049</v>
      </c>
      <c r="J5" s="13">
        <v>14</v>
      </c>
      <c r="K5" s="16">
        <v>1</v>
      </c>
      <c r="L5" s="14">
        <v>21143</v>
      </c>
      <c r="M5" s="65">
        <v>3143</v>
      </c>
      <c r="N5" s="17">
        <v>45366</v>
      </c>
      <c r="O5" s="49" t="s">
        <v>56</v>
      </c>
      <c r="P5" s="18"/>
      <c r="R5" s="12"/>
    </row>
    <row r="6" spans="1:18" s="25" customFormat="1" ht="25.5" customHeight="1">
      <c r="A6" s="12">
        <v>4</v>
      </c>
      <c r="B6" s="12">
        <v>5</v>
      </c>
      <c r="C6" s="20" t="s">
        <v>84</v>
      </c>
      <c r="D6" s="14">
        <v>9182.07</v>
      </c>
      <c r="E6" s="14">
        <v>16614.72</v>
      </c>
      <c r="F6" s="15">
        <f>(D6-E6)/E6</f>
        <v>-0.44735331079909868</v>
      </c>
      <c r="G6" s="13">
        <v>1391</v>
      </c>
      <c r="H6" s="15" t="s">
        <v>18</v>
      </c>
      <c r="I6" s="15" t="s">
        <v>18</v>
      </c>
      <c r="J6" s="13">
        <v>8</v>
      </c>
      <c r="K6" s="16">
        <v>9</v>
      </c>
      <c r="L6" s="14">
        <v>1283906.68</v>
      </c>
      <c r="M6" s="22">
        <v>188463</v>
      </c>
      <c r="N6" s="17">
        <v>45310</v>
      </c>
      <c r="O6" s="23" t="s">
        <v>85</v>
      </c>
      <c r="P6" s="24"/>
    </row>
    <row r="7" spans="1:18" s="25" customFormat="1" ht="25.5" customHeight="1">
      <c r="A7" s="12">
        <v>5</v>
      </c>
      <c r="B7" s="12">
        <v>3</v>
      </c>
      <c r="C7" s="20" t="s">
        <v>129</v>
      </c>
      <c r="D7" s="14">
        <v>7568.92</v>
      </c>
      <c r="E7" s="14">
        <v>19698.8</v>
      </c>
      <c r="F7" s="15">
        <f>(D7-E7)/E7</f>
        <v>-0.61576745791621823</v>
      </c>
      <c r="G7" s="13">
        <v>1056</v>
      </c>
      <c r="H7" s="15" t="s">
        <v>18</v>
      </c>
      <c r="I7" s="15" t="s">
        <v>18</v>
      </c>
      <c r="J7" s="13">
        <v>12</v>
      </c>
      <c r="K7" s="16">
        <v>5</v>
      </c>
      <c r="L7" s="14">
        <v>675857.11</v>
      </c>
      <c r="M7" s="22">
        <v>91101</v>
      </c>
      <c r="N7" s="17">
        <v>45338</v>
      </c>
      <c r="O7" s="23" t="s">
        <v>130</v>
      </c>
      <c r="P7" s="24"/>
    </row>
    <row r="8" spans="1:18" s="70" customFormat="1" ht="25.5" customHeight="1">
      <c r="A8" s="12">
        <v>6</v>
      </c>
      <c r="B8" s="22">
        <v>4</v>
      </c>
      <c r="C8" s="20" t="s">
        <v>168</v>
      </c>
      <c r="D8" s="69">
        <v>6970</v>
      </c>
      <c r="E8" s="14">
        <v>18981.900000000001</v>
      </c>
      <c r="F8" s="15">
        <f>(D8-E8)/E8</f>
        <v>-0.63280809613368527</v>
      </c>
      <c r="G8" s="68">
        <v>949</v>
      </c>
      <c r="H8" s="22">
        <v>29</v>
      </c>
      <c r="I8" s="16">
        <f>G8/H8</f>
        <v>32.724137931034484</v>
      </c>
      <c r="J8" s="13">
        <v>9</v>
      </c>
      <c r="K8" s="16">
        <v>2</v>
      </c>
      <c r="L8" s="14">
        <v>35592.29</v>
      </c>
      <c r="M8" s="22">
        <v>5058</v>
      </c>
      <c r="N8" s="17">
        <v>45359</v>
      </c>
      <c r="O8" s="23" t="s">
        <v>88</v>
      </c>
      <c r="P8" s="24"/>
    </row>
    <row r="9" spans="1:18" s="25" customFormat="1" ht="25.5" customHeight="1">
      <c r="A9" s="12">
        <v>7</v>
      </c>
      <c r="B9" s="22" t="s">
        <v>16</v>
      </c>
      <c r="C9" s="20" t="s">
        <v>183</v>
      </c>
      <c r="D9" s="67">
        <v>6396.6</v>
      </c>
      <c r="E9" s="14" t="s">
        <v>18</v>
      </c>
      <c r="F9" s="16" t="s">
        <v>18</v>
      </c>
      <c r="G9" s="13">
        <v>846</v>
      </c>
      <c r="H9" s="22">
        <v>41</v>
      </c>
      <c r="I9" s="16">
        <f>G9/H9</f>
        <v>20.634146341463413</v>
      </c>
      <c r="J9" s="13">
        <v>9</v>
      </c>
      <c r="K9" s="16">
        <v>1</v>
      </c>
      <c r="L9" s="14">
        <v>6397</v>
      </c>
      <c r="M9" s="22">
        <v>846</v>
      </c>
      <c r="N9" s="17">
        <v>45366</v>
      </c>
      <c r="O9" s="71" t="s">
        <v>182</v>
      </c>
      <c r="P9" s="18"/>
    </row>
    <row r="10" spans="1:18" s="25" customFormat="1" ht="25.5" customHeight="1">
      <c r="A10" s="12">
        <v>8</v>
      </c>
      <c r="B10" s="12">
        <v>9</v>
      </c>
      <c r="C10" s="20" t="s">
        <v>90</v>
      </c>
      <c r="D10" s="14">
        <v>4538</v>
      </c>
      <c r="E10" s="14">
        <v>8575.0400000000009</v>
      </c>
      <c r="F10" s="15">
        <f t="shared" ref="F10:F28" si="0">(D10-E10)/E10</f>
        <v>-0.47078964063141404</v>
      </c>
      <c r="G10" s="13">
        <v>600</v>
      </c>
      <c r="H10" s="22">
        <v>12</v>
      </c>
      <c r="I10" s="16">
        <f>G10/H10</f>
        <v>50</v>
      </c>
      <c r="J10" s="13">
        <v>4</v>
      </c>
      <c r="K10" s="16">
        <v>9</v>
      </c>
      <c r="L10" s="14">
        <v>353798</v>
      </c>
      <c r="M10" s="22">
        <v>50643</v>
      </c>
      <c r="N10" s="17">
        <v>45310</v>
      </c>
      <c r="O10" s="23" t="s">
        <v>33</v>
      </c>
      <c r="P10" s="24"/>
    </row>
    <row r="11" spans="1:18" s="25" customFormat="1" ht="25.5" customHeight="1">
      <c r="A11" s="12">
        <v>9</v>
      </c>
      <c r="B11" s="12">
        <v>8</v>
      </c>
      <c r="C11" s="20" t="s">
        <v>143</v>
      </c>
      <c r="D11" s="67">
        <v>2910</v>
      </c>
      <c r="E11" s="14">
        <v>8660.3799999999992</v>
      </c>
      <c r="F11" s="15">
        <f t="shared" si="0"/>
        <v>-0.66398703059219111</v>
      </c>
      <c r="G11" s="68">
        <v>519</v>
      </c>
      <c r="H11" s="22">
        <v>28</v>
      </c>
      <c r="I11" s="16">
        <f>G11/H11</f>
        <v>18.535714285714285</v>
      </c>
      <c r="J11" s="13">
        <v>8</v>
      </c>
      <c r="K11" s="16">
        <v>4</v>
      </c>
      <c r="L11" s="14">
        <v>71616.52</v>
      </c>
      <c r="M11" s="22">
        <v>13815</v>
      </c>
      <c r="N11" s="17">
        <v>45345</v>
      </c>
      <c r="O11" s="23" t="s">
        <v>31</v>
      </c>
      <c r="P11" s="24"/>
    </row>
    <row r="12" spans="1:18" s="25" customFormat="1" ht="25.5" customHeight="1">
      <c r="A12" s="12">
        <v>10</v>
      </c>
      <c r="B12" s="22">
        <v>6</v>
      </c>
      <c r="C12" s="20" t="s">
        <v>17</v>
      </c>
      <c r="D12" s="14">
        <v>1592</v>
      </c>
      <c r="E12" s="14">
        <v>7643</v>
      </c>
      <c r="F12" s="15">
        <f t="shared" si="0"/>
        <v>-0.79170482794714114</v>
      </c>
      <c r="G12" s="13">
        <v>215</v>
      </c>
      <c r="H12" s="16" t="s">
        <v>18</v>
      </c>
      <c r="I12" s="16" t="s">
        <v>18</v>
      </c>
      <c r="J12" s="16" t="s">
        <v>18</v>
      </c>
      <c r="K12" s="16">
        <v>12</v>
      </c>
      <c r="L12" s="72">
        <v>1753880</v>
      </c>
      <c r="M12" s="22">
        <v>244474</v>
      </c>
      <c r="N12" s="17">
        <v>45289</v>
      </c>
      <c r="O12" s="23" t="s">
        <v>19</v>
      </c>
      <c r="P12" s="18"/>
    </row>
    <row r="13" spans="1:18" s="70" customFormat="1" ht="25.5" customHeight="1">
      <c r="A13" s="12">
        <v>11</v>
      </c>
      <c r="B13" s="22">
        <v>7</v>
      </c>
      <c r="C13" s="51" t="s">
        <v>169</v>
      </c>
      <c r="D13" s="67">
        <v>1432</v>
      </c>
      <c r="E13" s="52">
        <v>8715.52</v>
      </c>
      <c r="F13" s="15">
        <f t="shared" si="0"/>
        <v>-0.83569540314289914</v>
      </c>
      <c r="G13" s="68">
        <v>203</v>
      </c>
      <c r="H13" s="48">
        <v>11</v>
      </c>
      <c r="I13" s="16">
        <f t="shared" ref="I13:I19" si="1">G13/H13</f>
        <v>18.454545454545453</v>
      </c>
      <c r="J13" s="48">
        <v>6</v>
      </c>
      <c r="K13" s="48">
        <v>2</v>
      </c>
      <c r="L13" s="14">
        <v>19022.740000000002</v>
      </c>
      <c r="M13" s="22">
        <v>2750</v>
      </c>
      <c r="N13" s="17">
        <v>45359</v>
      </c>
      <c r="O13" s="49" t="s">
        <v>56</v>
      </c>
      <c r="P13" s="18"/>
    </row>
    <row r="14" spans="1:18" s="25" customFormat="1" ht="25.5" customHeight="1">
      <c r="A14" s="12">
        <v>12</v>
      </c>
      <c r="B14" s="12">
        <v>14</v>
      </c>
      <c r="C14" s="20" t="s">
        <v>20</v>
      </c>
      <c r="D14" s="14">
        <v>1058.5899999999999</v>
      </c>
      <c r="E14" s="14">
        <v>2057.11</v>
      </c>
      <c r="F14" s="15">
        <f t="shared" si="0"/>
        <v>-0.48539941957406274</v>
      </c>
      <c r="G14" s="13">
        <v>212</v>
      </c>
      <c r="H14" s="22">
        <v>8</v>
      </c>
      <c r="I14" s="16">
        <f t="shared" si="1"/>
        <v>26.5</v>
      </c>
      <c r="J14" s="13">
        <v>2</v>
      </c>
      <c r="K14" s="16">
        <v>13</v>
      </c>
      <c r="L14" s="14">
        <v>531497</v>
      </c>
      <c r="M14" s="22">
        <v>97707</v>
      </c>
      <c r="N14" s="17">
        <v>45282</v>
      </c>
      <c r="O14" s="23" t="s">
        <v>21</v>
      </c>
      <c r="P14" s="24"/>
    </row>
    <row r="15" spans="1:18" s="25" customFormat="1" ht="25.5" customHeight="1">
      <c r="A15" s="12">
        <v>13</v>
      </c>
      <c r="B15" s="22">
        <v>10</v>
      </c>
      <c r="C15" s="20" t="s">
        <v>177</v>
      </c>
      <c r="D15" s="67">
        <v>883.5</v>
      </c>
      <c r="E15" s="14">
        <v>8029.34</v>
      </c>
      <c r="F15" s="15">
        <f t="shared" si="0"/>
        <v>-0.88996604951340952</v>
      </c>
      <c r="G15" s="68">
        <v>131</v>
      </c>
      <c r="H15" s="22">
        <v>9</v>
      </c>
      <c r="I15" s="16">
        <f t="shared" si="1"/>
        <v>14.555555555555555</v>
      </c>
      <c r="J15" s="13">
        <v>6</v>
      </c>
      <c r="K15" s="16">
        <v>2</v>
      </c>
      <c r="L15" s="14">
        <v>11699.15</v>
      </c>
      <c r="M15" s="22">
        <v>1831</v>
      </c>
      <c r="N15" s="17">
        <v>45359</v>
      </c>
      <c r="O15" s="23" t="s">
        <v>29</v>
      </c>
      <c r="P15" s="24"/>
    </row>
    <row r="16" spans="1:18" s="25" customFormat="1" ht="25.5" customHeight="1">
      <c r="A16" s="12">
        <v>14</v>
      </c>
      <c r="B16" s="12">
        <v>13</v>
      </c>
      <c r="C16" s="20" t="s">
        <v>107</v>
      </c>
      <c r="D16" s="14">
        <v>827</v>
      </c>
      <c r="E16" s="14">
        <v>2634.84</v>
      </c>
      <c r="F16" s="15">
        <f t="shared" si="0"/>
        <v>-0.68612894900639132</v>
      </c>
      <c r="G16" s="68">
        <v>137</v>
      </c>
      <c r="H16" s="22">
        <v>3</v>
      </c>
      <c r="I16" s="16">
        <f t="shared" si="1"/>
        <v>45.666666666666664</v>
      </c>
      <c r="J16" s="13">
        <v>1</v>
      </c>
      <c r="K16" s="16">
        <v>6</v>
      </c>
      <c r="L16" s="14">
        <v>135014.10999999999</v>
      </c>
      <c r="M16" s="65">
        <v>25682</v>
      </c>
      <c r="N16" s="17">
        <v>45331</v>
      </c>
      <c r="O16" s="23" t="s">
        <v>31</v>
      </c>
      <c r="P16" s="24"/>
    </row>
    <row r="17" spans="1:16" s="25" customFormat="1" ht="25.5" customHeight="1">
      <c r="A17" s="12">
        <v>15</v>
      </c>
      <c r="B17" s="22">
        <v>11</v>
      </c>
      <c r="C17" s="20" t="s">
        <v>159</v>
      </c>
      <c r="D17" s="14">
        <v>826.8</v>
      </c>
      <c r="E17" s="14">
        <v>3170.1</v>
      </c>
      <c r="F17" s="15">
        <f t="shared" si="0"/>
        <v>-0.73918803823223245</v>
      </c>
      <c r="G17" s="22">
        <v>125</v>
      </c>
      <c r="H17" s="22">
        <v>7</v>
      </c>
      <c r="I17" s="16">
        <f t="shared" si="1"/>
        <v>17.857142857142858</v>
      </c>
      <c r="J17" s="13">
        <v>4</v>
      </c>
      <c r="K17" s="16">
        <v>3</v>
      </c>
      <c r="L17" s="14">
        <v>19959.13</v>
      </c>
      <c r="M17" s="22">
        <v>3413</v>
      </c>
      <c r="N17" s="17">
        <v>45352</v>
      </c>
      <c r="O17" s="23" t="s">
        <v>48</v>
      </c>
      <c r="P17" s="18"/>
    </row>
    <row r="18" spans="1:16" s="25" customFormat="1" ht="25.5" customHeight="1">
      <c r="A18" s="12">
        <v>16</v>
      </c>
      <c r="B18" s="12">
        <v>16</v>
      </c>
      <c r="C18" s="20" t="s">
        <v>141</v>
      </c>
      <c r="D18" s="14">
        <v>734.7</v>
      </c>
      <c r="E18" s="14">
        <v>1368.1</v>
      </c>
      <c r="F18" s="15">
        <f t="shared" si="0"/>
        <v>-0.46297785249616247</v>
      </c>
      <c r="G18" s="13">
        <v>93</v>
      </c>
      <c r="H18" s="22">
        <v>5</v>
      </c>
      <c r="I18" s="16">
        <f t="shared" si="1"/>
        <v>18.600000000000001</v>
      </c>
      <c r="J18" s="13">
        <v>1</v>
      </c>
      <c r="K18" s="16">
        <v>4</v>
      </c>
      <c r="L18" s="14">
        <v>7584.8</v>
      </c>
      <c r="M18" s="22">
        <v>1158</v>
      </c>
      <c r="N18" s="17">
        <v>45345</v>
      </c>
      <c r="O18" s="23" t="s">
        <v>142</v>
      </c>
      <c r="P18" s="24"/>
    </row>
    <row r="19" spans="1:16" s="25" customFormat="1" ht="25.5" customHeight="1">
      <c r="A19" s="12">
        <v>17</v>
      </c>
      <c r="B19" s="12">
        <v>22</v>
      </c>
      <c r="C19" s="20" t="s">
        <v>22</v>
      </c>
      <c r="D19" s="14">
        <v>648</v>
      </c>
      <c r="E19" s="14">
        <v>720.65</v>
      </c>
      <c r="F19" s="15">
        <f t="shared" si="0"/>
        <v>-0.10081176715465202</v>
      </c>
      <c r="G19" s="68">
        <v>111</v>
      </c>
      <c r="H19" s="22">
        <v>3</v>
      </c>
      <c r="I19" s="16">
        <f t="shared" si="1"/>
        <v>37</v>
      </c>
      <c r="J19" s="13">
        <v>1</v>
      </c>
      <c r="K19" s="16">
        <v>14</v>
      </c>
      <c r="L19" s="14">
        <v>610112.32999999996</v>
      </c>
      <c r="M19" s="22">
        <v>105523</v>
      </c>
      <c r="N19" s="17">
        <v>45275</v>
      </c>
      <c r="O19" s="23" t="s">
        <v>23</v>
      </c>
      <c r="P19" s="24"/>
    </row>
    <row r="20" spans="1:16" s="25" customFormat="1" ht="25.5" customHeight="1">
      <c r="A20" s="12">
        <v>18</v>
      </c>
      <c r="B20" s="12">
        <v>12</v>
      </c>
      <c r="C20" s="20" t="s">
        <v>151</v>
      </c>
      <c r="D20" s="14">
        <v>648</v>
      </c>
      <c r="E20" s="14">
        <v>2674</v>
      </c>
      <c r="F20" s="15">
        <f t="shared" si="0"/>
        <v>-0.75766641735228124</v>
      </c>
      <c r="G20" s="13">
        <v>87</v>
      </c>
      <c r="H20" s="15" t="s">
        <v>18</v>
      </c>
      <c r="I20" s="15" t="s">
        <v>18</v>
      </c>
      <c r="J20" s="13">
        <v>2</v>
      </c>
      <c r="K20" s="13">
        <v>4</v>
      </c>
      <c r="L20" s="14">
        <v>42934</v>
      </c>
      <c r="M20" s="73">
        <v>6728</v>
      </c>
      <c r="N20" s="17">
        <v>45345</v>
      </c>
      <c r="O20" s="23" t="s">
        <v>152</v>
      </c>
      <c r="P20" s="24"/>
    </row>
    <row r="21" spans="1:16" s="25" customFormat="1" ht="25.5" customHeight="1">
      <c r="A21" s="12">
        <v>19</v>
      </c>
      <c r="B21" s="12">
        <v>20</v>
      </c>
      <c r="C21" s="20" t="s">
        <v>104</v>
      </c>
      <c r="D21" s="67">
        <v>637</v>
      </c>
      <c r="E21" s="14">
        <v>886.4</v>
      </c>
      <c r="F21" s="15">
        <f t="shared" si="0"/>
        <v>-0.28136281588447654</v>
      </c>
      <c r="G21" s="13">
        <v>80</v>
      </c>
      <c r="H21" s="22">
        <v>2</v>
      </c>
      <c r="I21" s="16">
        <f t="shared" ref="I21:I30" si="2">G21/H21</f>
        <v>40</v>
      </c>
      <c r="J21" s="13">
        <v>1</v>
      </c>
      <c r="K21" s="16">
        <v>7</v>
      </c>
      <c r="L21" s="14">
        <v>36213.040000000001</v>
      </c>
      <c r="M21" s="22">
        <v>5308</v>
      </c>
      <c r="N21" s="17">
        <v>45324</v>
      </c>
      <c r="O21" s="23" t="s">
        <v>29</v>
      </c>
      <c r="P21" s="24"/>
    </row>
    <row r="22" spans="1:16" s="25" customFormat="1" ht="25.5" customHeight="1">
      <c r="A22" s="12">
        <v>20</v>
      </c>
      <c r="B22" s="12">
        <v>23</v>
      </c>
      <c r="C22" s="20" t="s">
        <v>32</v>
      </c>
      <c r="D22" s="14">
        <v>416.7</v>
      </c>
      <c r="E22" s="14">
        <v>703.49</v>
      </c>
      <c r="F22" s="15">
        <f t="shared" si="0"/>
        <v>-0.40766748638928774</v>
      </c>
      <c r="G22" s="13">
        <v>69</v>
      </c>
      <c r="H22" s="22">
        <v>3</v>
      </c>
      <c r="I22" s="16">
        <f t="shared" si="2"/>
        <v>23</v>
      </c>
      <c r="J22" s="13">
        <v>1</v>
      </c>
      <c r="K22" s="16">
        <v>17</v>
      </c>
      <c r="L22" s="14">
        <v>281145</v>
      </c>
      <c r="M22" s="22">
        <v>53660</v>
      </c>
      <c r="N22" s="17">
        <v>45254</v>
      </c>
      <c r="O22" s="23" t="s">
        <v>33</v>
      </c>
      <c r="P22" s="24"/>
    </row>
    <row r="23" spans="1:16" s="25" customFormat="1" ht="25.5" customHeight="1">
      <c r="A23" s="12">
        <v>21</v>
      </c>
      <c r="B23" s="12">
        <v>17</v>
      </c>
      <c r="C23" s="20" t="s">
        <v>132</v>
      </c>
      <c r="D23" s="67">
        <v>382.3</v>
      </c>
      <c r="E23" s="14">
        <v>1326.79</v>
      </c>
      <c r="F23" s="15">
        <f t="shared" si="0"/>
        <v>-0.71186095764966573</v>
      </c>
      <c r="G23" s="13">
        <v>72</v>
      </c>
      <c r="H23" s="22">
        <v>5</v>
      </c>
      <c r="I23" s="16">
        <f t="shared" si="2"/>
        <v>14.4</v>
      </c>
      <c r="J23" s="13">
        <v>3</v>
      </c>
      <c r="K23" s="16">
        <v>5</v>
      </c>
      <c r="L23" s="14">
        <v>68783.539999999994</v>
      </c>
      <c r="M23" s="22">
        <v>13400</v>
      </c>
      <c r="N23" s="17">
        <v>45338</v>
      </c>
      <c r="O23" s="23" t="s">
        <v>29</v>
      </c>
      <c r="P23" s="24"/>
    </row>
    <row r="24" spans="1:16" s="70" customFormat="1" ht="25.5" customHeight="1">
      <c r="A24" s="12">
        <v>22</v>
      </c>
      <c r="B24" s="22">
        <v>31</v>
      </c>
      <c r="C24" s="20" t="s">
        <v>138</v>
      </c>
      <c r="D24" s="14">
        <v>330</v>
      </c>
      <c r="E24" s="14">
        <v>237</v>
      </c>
      <c r="F24" s="15">
        <f t="shared" si="0"/>
        <v>0.39240506329113922</v>
      </c>
      <c r="G24" s="13">
        <v>60</v>
      </c>
      <c r="H24" s="22">
        <v>2</v>
      </c>
      <c r="I24" s="16">
        <f t="shared" si="2"/>
        <v>30</v>
      </c>
      <c r="J24" s="13"/>
      <c r="K24" s="16">
        <v>5</v>
      </c>
      <c r="L24" s="14">
        <v>3379.31</v>
      </c>
      <c r="M24" s="22">
        <v>633</v>
      </c>
      <c r="N24" s="17">
        <v>45338</v>
      </c>
      <c r="O24" s="23" t="s">
        <v>83</v>
      </c>
      <c r="P24" s="18"/>
    </row>
    <row r="25" spans="1:16" s="70" customFormat="1" ht="25.5" customHeight="1">
      <c r="A25" s="12">
        <v>23</v>
      </c>
      <c r="B25" s="22">
        <v>15</v>
      </c>
      <c r="C25" s="20" t="s">
        <v>167</v>
      </c>
      <c r="D25" s="14">
        <v>262.39999999999998</v>
      </c>
      <c r="E25" s="14">
        <v>1976.8999999999999</v>
      </c>
      <c r="F25" s="15">
        <f t="shared" si="0"/>
        <v>-0.86726693307703984</v>
      </c>
      <c r="G25" s="13">
        <v>33</v>
      </c>
      <c r="H25" s="22">
        <v>2</v>
      </c>
      <c r="I25" s="16">
        <f t="shared" si="2"/>
        <v>16.5</v>
      </c>
      <c r="J25" s="13">
        <v>1</v>
      </c>
      <c r="K25" s="16">
        <v>2</v>
      </c>
      <c r="L25" s="14">
        <v>3955.52</v>
      </c>
      <c r="M25" s="22">
        <v>559</v>
      </c>
      <c r="N25" s="17">
        <v>45359</v>
      </c>
      <c r="O25" s="23" t="s">
        <v>83</v>
      </c>
      <c r="P25" s="24"/>
    </row>
    <row r="26" spans="1:16" s="70" customFormat="1" ht="25.5" customHeight="1">
      <c r="A26" s="12">
        <v>24</v>
      </c>
      <c r="B26" s="22">
        <v>34</v>
      </c>
      <c r="C26" s="20" t="s">
        <v>28</v>
      </c>
      <c r="D26" s="67">
        <v>120</v>
      </c>
      <c r="E26" s="14">
        <v>70</v>
      </c>
      <c r="F26" s="15">
        <f t="shared" si="0"/>
        <v>0.7142857142857143</v>
      </c>
      <c r="G26" s="13">
        <v>24</v>
      </c>
      <c r="H26" s="22">
        <v>1</v>
      </c>
      <c r="I26" s="16">
        <f t="shared" si="2"/>
        <v>24</v>
      </c>
      <c r="J26" s="13">
        <v>1</v>
      </c>
      <c r="K26" s="16" t="s">
        <v>18</v>
      </c>
      <c r="L26" s="14">
        <v>41804.82</v>
      </c>
      <c r="M26" s="22">
        <v>8286</v>
      </c>
      <c r="N26" s="17">
        <v>45289</v>
      </c>
      <c r="O26" s="23" t="s">
        <v>29</v>
      </c>
      <c r="P26" s="24"/>
    </row>
    <row r="27" spans="1:16" s="70" customFormat="1" ht="25.5" customHeight="1">
      <c r="A27" s="12">
        <v>25</v>
      </c>
      <c r="B27" s="12">
        <v>18</v>
      </c>
      <c r="C27" s="20" t="s">
        <v>133</v>
      </c>
      <c r="D27" s="67">
        <v>105</v>
      </c>
      <c r="E27" s="14">
        <v>1259.5999999999999</v>
      </c>
      <c r="F27" s="15">
        <f t="shared" si="0"/>
        <v>-0.91664020323912354</v>
      </c>
      <c r="G27" s="13">
        <v>16</v>
      </c>
      <c r="H27" s="22">
        <v>1</v>
      </c>
      <c r="I27" s="16">
        <f t="shared" si="2"/>
        <v>16</v>
      </c>
      <c r="J27" s="13">
        <v>1</v>
      </c>
      <c r="K27" s="16">
        <v>4</v>
      </c>
      <c r="L27" s="14">
        <v>19767.189999999999</v>
      </c>
      <c r="M27" s="22">
        <v>3610</v>
      </c>
      <c r="N27" s="17">
        <v>45345</v>
      </c>
      <c r="O27" s="23" t="s">
        <v>31</v>
      </c>
      <c r="P27" s="24"/>
    </row>
    <row r="28" spans="1:16" s="70" customFormat="1" ht="25.5" customHeight="1">
      <c r="A28" s="12">
        <v>26</v>
      </c>
      <c r="B28" s="22">
        <v>35</v>
      </c>
      <c r="C28" s="20" t="s">
        <v>154</v>
      </c>
      <c r="D28" s="14">
        <v>79</v>
      </c>
      <c r="E28" s="14">
        <v>46</v>
      </c>
      <c r="F28" s="15">
        <f t="shared" si="0"/>
        <v>0.71739130434782605</v>
      </c>
      <c r="G28" s="13">
        <v>16</v>
      </c>
      <c r="H28" s="22">
        <v>2</v>
      </c>
      <c r="I28" s="16">
        <f t="shared" si="2"/>
        <v>8</v>
      </c>
      <c r="J28" s="13">
        <v>1</v>
      </c>
      <c r="K28" s="16">
        <v>3</v>
      </c>
      <c r="L28" s="14">
        <v>230.5</v>
      </c>
      <c r="M28" s="22">
        <v>51</v>
      </c>
      <c r="N28" s="17">
        <v>45352</v>
      </c>
      <c r="O28" s="23" t="s">
        <v>142</v>
      </c>
      <c r="P28" s="24"/>
    </row>
    <row r="29" spans="1:16" s="25" customFormat="1" ht="25.5" customHeight="1">
      <c r="A29" s="12">
        <v>27</v>
      </c>
      <c r="B29" s="15" t="s">
        <v>18</v>
      </c>
      <c r="C29" s="20" t="s">
        <v>180</v>
      </c>
      <c r="D29" s="14">
        <v>25</v>
      </c>
      <c r="E29" s="14" t="s">
        <v>18</v>
      </c>
      <c r="F29" s="15" t="s">
        <v>18</v>
      </c>
      <c r="G29" s="13">
        <v>77</v>
      </c>
      <c r="H29" s="22">
        <v>1</v>
      </c>
      <c r="I29" s="16">
        <f t="shared" si="2"/>
        <v>77</v>
      </c>
      <c r="J29" s="13">
        <v>1</v>
      </c>
      <c r="K29" s="16" t="s">
        <v>18</v>
      </c>
      <c r="L29" s="14">
        <v>6395.8</v>
      </c>
      <c r="M29" s="22">
        <v>1608</v>
      </c>
      <c r="N29" s="74">
        <v>44967</v>
      </c>
      <c r="O29" s="23" t="s">
        <v>46</v>
      </c>
      <c r="P29" s="18"/>
    </row>
    <row r="30" spans="1:16" s="25" customFormat="1" ht="25.5" customHeight="1">
      <c r="A30" s="12">
        <v>28</v>
      </c>
      <c r="B30" s="15" t="s">
        <v>18</v>
      </c>
      <c r="C30" s="20" t="s">
        <v>179</v>
      </c>
      <c r="D30" s="14">
        <v>25</v>
      </c>
      <c r="E30" s="14" t="s">
        <v>18</v>
      </c>
      <c r="F30" s="16" t="s">
        <v>18</v>
      </c>
      <c r="G30" s="13">
        <v>5</v>
      </c>
      <c r="H30" s="22">
        <v>1</v>
      </c>
      <c r="I30" s="16">
        <f t="shared" si="2"/>
        <v>5</v>
      </c>
      <c r="J30" s="13">
        <v>1</v>
      </c>
      <c r="K30" s="16" t="s">
        <v>18</v>
      </c>
      <c r="L30" s="14">
        <v>2946.02</v>
      </c>
      <c r="M30" s="22">
        <v>651</v>
      </c>
      <c r="N30" s="17">
        <v>45289</v>
      </c>
      <c r="O30" s="23" t="s">
        <v>142</v>
      </c>
      <c r="P30" s="18"/>
    </row>
    <row r="31" spans="1:16" s="27" customFormat="1" ht="25.5" customHeight="1">
      <c r="B31" s="28"/>
      <c r="C31" s="29" t="s">
        <v>190</v>
      </c>
      <c r="D31" s="30">
        <f>SUBTOTAL(109,Table13245678910111213141517161819202122232426252728302931323334363537383456789101112[Pajamos 
(GBO)])</f>
        <v>258893.63</v>
      </c>
      <c r="E31" s="30">
        <f>SUBTOTAL(109,Table132456789101112131415171618192021222324262527283029313233343635373834567891011[Pajamos 
(GBO)])</f>
        <v>425347.02999999997</v>
      </c>
      <c r="F31" s="31">
        <f>(D31-E31)/E31</f>
        <v>-0.39133551725987126</v>
      </c>
      <c r="G31" s="32">
        <f>SUBTOTAL(109,Table13245678910111213141517161819202122232426252728302931323334363537383456789101112[Žiūrovų sk. 
(ADM)])</f>
        <v>38012</v>
      </c>
      <c r="H31" s="33"/>
      <c r="I31" s="33"/>
      <c r="J31" s="28"/>
      <c r="K31" s="28"/>
      <c r="L31" s="60"/>
      <c r="M31" s="63"/>
      <c r="N31" s="34"/>
      <c r="O31" s="35" t="s">
        <v>52</v>
      </c>
      <c r="P31" s="36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  <c r="L40" s="61"/>
    </row>
    <row r="41" spans="1:16383" ht="25.5" hidden="1" customHeight="1">
      <c r="D41" s="52"/>
      <c r="F41" s="39"/>
      <c r="L41" s="61"/>
    </row>
    <row r="42" spans="1:16383" ht="25.5" hidden="1" customHeight="1">
      <c r="F42" s="39"/>
      <c r="L42" s="61"/>
    </row>
    <row r="43" spans="1:16383" ht="25.5" hidden="1" customHeight="1">
      <c r="F43" s="39"/>
      <c r="L43" s="61"/>
    </row>
    <row r="44" spans="1:16383" ht="25.5" hidden="1" customHeight="1">
      <c r="F44" s="39"/>
    </row>
    <row r="45" spans="1:16383" s="40" customFormat="1" ht="25.5" hidden="1" customHeight="1">
      <c r="A45" s="26"/>
      <c r="B45" s="37"/>
      <c r="C45" s="26"/>
      <c r="D45" s="38"/>
      <c r="E45" s="38"/>
      <c r="F45" s="39"/>
      <c r="J45" s="37"/>
      <c r="K45" s="37"/>
      <c r="L45" s="62"/>
      <c r="M45" s="64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t="25.5" hidden="1" customHeight="1">
      <c r="A46" s="26"/>
      <c r="B46" s="37"/>
      <c r="C46" s="26"/>
      <c r="D46" s="38"/>
      <c r="E46" s="38"/>
      <c r="F46" s="39"/>
      <c r="J46" s="37"/>
      <c r="K46" s="37"/>
      <c r="L46" s="62"/>
      <c r="M46" s="64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s="40" customFormat="1" ht="25.5" hidden="1" customHeight="1">
      <c r="A47" s="26"/>
      <c r="B47" s="37"/>
      <c r="C47" s="26"/>
      <c r="D47" s="38"/>
      <c r="E47" s="38"/>
      <c r="F47" s="39"/>
      <c r="J47" s="37"/>
      <c r="K47" s="37"/>
      <c r="L47" s="62"/>
      <c r="M47" s="64"/>
      <c r="N47" s="42"/>
      <c r="O47" s="43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  <c r="XEV47" s="26"/>
      <c r="XEW47" s="26"/>
      <c r="XEX47" s="26"/>
      <c r="XEY47" s="26"/>
      <c r="XEZ47" s="26"/>
      <c r="XFA47" s="26"/>
      <c r="XFB47" s="26"/>
      <c r="XFC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  <row r="56" spans="6:15" ht="25.5" hidden="1" customHeight="1">
      <c r="F56" s="26"/>
      <c r="H56" s="26"/>
      <c r="I56" s="26"/>
      <c r="K56" s="26"/>
      <c r="O56" s="26"/>
    </row>
    <row r="57" spans="6:15" ht="25.5" hidden="1" customHeight="1">
      <c r="F57" s="26"/>
      <c r="H57" s="26"/>
      <c r="I57" s="26"/>
      <c r="K57" s="26"/>
      <c r="O57" s="26"/>
    </row>
    <row r="58" spans="6:15" ht="25.5" hidden="1" customHeight="1">
      <c r="F58" s="26"/>
      <c r="H58" s="26"/>
      <c r="I58" s="26"/>
      <c r="K58" s="26"/>
      <c r="O58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175A-DF09-4DF2-B6C8-894536117C37}">
  <dimension ref="A1:XFC65"/>
  <sheetViews>
    <sheetView topLeftCell="A6" zoomScale="60" zoomScaleNormal="60" workbookViewId="0">
      <selection activeCell="C23" sqref="C23:O23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1" t="s">
        <v>166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173</v>
      </c>
      <c r="D3" s="14">
        <v>163593.67000000001</v>
      </c>
      <c r="E3" s="14" t="s">
        <v>18</v>
      </c>
      <c r="F3" s="15" t="s">
        <v>18</v>
      </c>
      <c r="G3" s="22">
        <v>27832</v>
      </c>
      <c r="H3" s="22">
        <v>256</v>
      </c>
      <c r="I3" s="16">
        <f>G3/H3</f>
        <v>108.71875</v>
      </c>
      <c r="J3" s="13">
        <v>32</v>
      </c>
      <c r="K3" s="16">
        <v>1</v>
      </c>
      <c r="L3" s="14">
        <v>169881.95</v>
      </c>
      <c r="M3" s="22">
        <v>29041</v>
      </c>
      <c r="N3" s="17">
        <v>45359</v>
      </c>
      <c r="O3" s="23" t="s">
        <v>21</v>
      </c>
      <c r="P3" s="24"/>
      <c r="R3" s="12"/>
    </row>
    <row r="4" spans="1:18" s="19" customFormat="1" ht="24.95" customHeight="1">
      <c r="A4" s="12">
        <v>2</v>
      </c>
      <c r="B4" s="22">
        <v>1</v>
      </c>
      <c r="C4" s="20" t="s">
        <v>155</v>
      </c>
      <c r="D4" s="14">
        <v>138326.67000000001</v>
      </c>
      <c r="E4" s="14">
        <v>198624.61</v>
      </c>
      <c r="F4" s="15">
        <f>(D4-E4)/E4</f>
        <v>-0.30357738650814708</v>
      </c>
      <c r="G4" s="22">
        <v>16555</v>
      </c>
      <c r="H4" s="22">
        <v>184</v>
      </c>
      <c r="I4" s="16">
        <f>G4/H4</f>
        <v>89.972826086956516</v>
      </c>
      <c r="J4" s="13">
        <v>17</v>
      </c>
      <c r="K4" s="16">
        <v>2</v>
      </c>
      <c r="L4" s="14">
        <v>432776.74</v>
      </c>
      <c r="M4" s="22">
        <v>53899</v>
      </c>
      <c r="N4" s="17">
        <v>45352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2">
        <v>2</v>
      </c>
      <c r="C5" s="20" t="s">
        <v>129</v>
      </c>
      <c r="D5" s="14">
        <v>19698.8</v>
      </c>
      <c r="E5" s="14">
        <v>56912.37</v>
      </c>
      <c r="F5" s="15">
        <f>(D5-E5)/E5</f>
        <v>-0.65387489573883506</v>
      </c>
      <c r="G5" s="22">
        <v>2735</v>
      </c>
      <c r="H5" s="15" t="s">
        <v>18</v>
      </c>
      <c r="I5" s="15" t="s">
        <v>18</v>
      </c>
      <c r="J5" s="13">
        <v>12</v>
      </c>
      <c r="K5" s="16">
        <v>4</v>
      </c>
      <c r="L5" s="14">
        <v>664946.24</v>
      </c>
      <c r="M5" s="22">
        <v>89581</v>
      </c>
      <c r="N5" s="17">
        <v>45338</v>
      </c>
      <c r="O5" s="23" t="s">
        <v>130</v>
      </c>
      <c r="P5" s="24"/>
      <c r="R5" s="12"/>
    </row>
    <row r="6" spans="1:18" s="25" customFormat="1" ht="24.95" customHeight="1">
      <c r="A6" s="12">
        <v>4</v>
      </c>
      <c r="B6" s="22" t="s">
        <v>16</v>
      </c>
      <c r="C6" s="20" t="s">
        <v>168</v>
      </c>
      <c r="D6" s="14">
        <v>18981.900000000001</v>
      </c>
      <c r="E6" s="14" t="s">
        <v>18</v>
      </c>
      <c r="F6" s="15" t="s">
        <v>18</v>
      </c>
      <c r="G6" s="22">
        <v>2648</v>
      </c>
      <c r="H6" s="22">
        <v>59</v>
      </c>
      <c r="I6" s="16">
        <f>G6/H6</f>
        <v>44.881355932203391</v>
      </c>
      <c r="J6" s="13">
        <v>12</v>
      </c>
      <c r="K6" s="16">
        <v>1</v>
      </c>
      <c r="L6" s="14">
        <v>20368.3</v>
      </c>
      <c r="M6" s="22">
        <v>2848</v>
      </c>
      <c r="N6" s="17">
        <v>45359</v>
      </c>
      <c r="O6" s="23" t="s">
        <v>88</v>
      </c>
      <c r="P6" s="24"/>
    </row>
    <row r="7" spans="1:18" s="25" customFormat="1" ht="24.75" customHeight="1">
      <c r="A7" s="12">
        <v>5</v>
      </c>
      <c r="B7" s="12">
        <v>5</v>
      </c>
      <c r="C7" s="20" t="s">
        <v>84</v>
      </c>
      <c r="D7" s="14">
        <v>16614.72</v>
      </c>
      <c r="E7" s="14">
        <v>15822.04</v>
      </c>
      <c r="F7" s="15">
        <f>(D7-E7)/E7</f>
        <v>5.0099734294692735E-2</v>
      </c>
      <c r="G7" s="22">
        <v>2622</v>
      </c>
      <c r="H7" s="15" t="s">
        <v>18</v>
      </c>
      <c r="I7" s="15" t="s">
        <v>18</v>
      </c>
      <c r="J7" s="13">
        <v>6</v>
      </c>
      <c r="K7" s="16">
        <v>8</v>
      </c>
      <c r="L7" s="14">
        <v>1265619.49</v>
      </c>
      <c r="M7" s="22">
        <v>185477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10</v>
      </c>
      <c r="C8" s="20" t="s">
        <v>17</v>
      </c>
      <c r="D8" s="14">
        <v>10210</v>
      </c>
      <c r="E8" s="14">
        <v>7643</v>
      </c>
      <c r="F8" s="15">
        <f>(D8-E8)/E8</f>
        <v>0.33586288106764361</v>
      </c>
      <c r="G8" s="22">
        <v>1338</v>
      </c>
      <c r="H8" s="15" t="s">
        <v>18</v>
      </c>
      <c r="I8" s="15" t="s">
        <v>18</v>
      </c>
      <c r="J8" s="15" t="s">
        <v>18</v>
      </c>
      <c r="K8" s="13">
        <v>11</v>
      </c>
      <c r="L8" s="14">
        <v>1749256</v>
      </c>
      <c r="M8" s="22">
        <v>244010</v>
      </c>
      <c r="N8" s="17">
        <v>45289</v>
      </c>
      <c r="O8" s="23" t="s">
        <v>19</v>
      </c>
      <c r="P8" s="24"/>
    </row>
    <row r="9" spans="1:18" s="25" customFormat="1" ht="24.95" customHeight="1">
      <c r="A9" s="12">
        <v>7</v>
      </c>
      <c r="B9" s="22" t="s">
        <v>16</v>
      </c>
      <c r="C9" s="51" t="s">
        <v>169</v>
      </c>
      <c r="D9" s="52">
        <v>8715.52</v>
      </c>
      <c r="E9" s="52" t="s">
        <v>18</v>
      </c>
      <c r="F9" s="53" t="s">
        <v>18</v>
      </c>
      <c r="G9" s="54">
        <v>1282</v>
      </c>
      <c r="H9" s="48">
        <v>52</v>
      </c>
      <c r="I9" s="16">
        <f>G9/H9</f>
        <v>24.653846153846153</v>
      </c>
      <c r="J9" s="48">
        <v>15</v>
      </c>
      <c r="K9" s="48">
        <v>1</v>
      </c>
      <c r="L9" s="52">
        <v>13707.06</v>
      </c>
      <c r="M9" s="54">
        <v>1914</v>
      </c>
      <c r="N9" s="17">
        <v>45359</v>
      </c>
      <c r="O9" s="49" t="s">
        <v>56</v>
      </c>
      <c r="P9" s="18"/>
    </row>
    <row r="10" spans="1:18" s="25" customFormat="1" ht="24.95" customHeight="1">
      <c r="A10" s="12">
        <v>8</v>
      </c>
      <c r="B10" s="12">
        <v>6</v>
      </c>
      <c r="C10" s="20" t="s">
        <v>143</v>
      </c>
      <c r="D10" s="14">
        <v>8660.3799999999992</v>
      </c>
      <c r="E10" s="14">
        <v>15349.18</v>
      </c>
      <c r="F10" s="15">
        <f>(D10-E10)/E10</f>
        <v>-0.43577572222099165</v>
      </c>
      <c r="G10" s="22">
        <v>1549</v>
      </c>
      <c r="H10" s="22">
        <v>62</v>
      </c>
      <c r="I10" s="16">
        <f>G10/H10</f>
        <v>24.983870967741936</v>
      </c>
      <c r="J10" s="13">
        <v>14</v>
      </c>
      <c r="K10" s="16">
        <v>3</v>
      </c>
      <c r="L10" s="14">
        <v>64523.27</v>
      </c>
      <c r="M10" s="22">
        <v>12522</v>
      </c>
      <c r="N10" s="17">
        <v>45345</v>
      </c>
      <c r="O10" s="23" t="s">
        <v>31</v>
      </c>
      <c r="P10" s="24"/>
    </row>
    <row r="11" spans="1:18" s="25" customFormat="1" ht="24.95" customHeight="1">
      <c r="A11" s="12">
        <v>9</v>
      </c>
      <c r="B11" s="12">
        <v>8</v>
      </c>
      <c r="C11" s="20" t="s">
        <v>90</v>
      </c>
      <c r="D11" s="14">
        <v>8575.0400000000009</v>
      </c>
      <c r="E11" s="14">
        <v>9524.08</v>
      </c>
      <c r="F11" s="15">
        <f>(D11-E11)/E11</f>
        <v>-9.9646370043090682E-2</v>
      </c>
      <c r="G11" s="22">
        <v>1157</v>
      </c>
      <c r="H11" s="22">
        <v>31</v>
      </c>
      <c r="I11" s="16">
        <f>G11/H11</f>
        <v>37.322580645161288</v>
      </c>
      <c r="J11" s="13">
        <v>10</v>
      </c>
      <c r="K11" s="16">
        <v>8</v>
      </c>
      <c r="L11" s="14">
        <v>342766.26</v>
      </c>
      <c r="M11" s="22">
        <v>49099</v>
      </c>
      <c r="N11" s="17">
        <v>45310</v>
      </c>
      <c r="O11" s="23" t="s">
        <v>33</v>
      </c>
      <c r="P11" s="24"/>
    </row>
    <row r="12" spans="1:18" s="25" customFormat="1" ht="24.95" customHeight="1">
      <c r="A12" s="12">
        <v>10</v>
      </c>
      <c r="B12" s="22" t="s">
        <v>16</v>
      </c>
      <c r="C12" s="20" t="s">
        <v>177</v>
      </c>
      <c r="D12" s="14">
        <v>8029.34</v>
      </c>
      <c r="E12" s="14" t="s">
        <v>18</v>
      </c>
      <c r="F12" s="15" t="s">
        <v>18</v>
      </c>
      <c r="G12" s="22">
        <v>1230</v>
      </c>
      <c r="H12" s="22">
        <v>41</v>
      </c>
      <c r="I12" s="16">
        <f>G12/H12</f>
        <v>30</v>
      </c>
      <c r="J12" s="13">
        <v>15</v>
      </c>
      <c r="K12" s="16">
        <v>1</v>
      </c>
      <c r="L12" s="14">
        <v>8029.34</v>
      </c>
      <c r="M12" s="22">
        <v>1230</v>
      </c>
      <c r="N12" s="17">
        <v>45359</v>
      </c>
      <c r="O12" s="23" t="s">
        <v>29</v>
      </c>
      <c r="P12" s="24"/>
    </row>
    <row r="13" spans="1:18" s="25" customFormat="1" ht="24.95" customHeight="1">
      <c r="A13" s="12">
        <v>11</v>
      </c>
      <c r="B13" s="22">
        <v>13</v>
      </c>
      <c r="C13" s="20" t="s">
        <v>159</v>
      </c>
      <c r="D13" s="14">
        <v>3170.1</v>
      </c>
      <c r="E13" s="14">
        <v>5615.53</v>
      </c>
      <c r="F13" s="15">
        <f>(D13-E13)/E13</f>
        <v>-0.43547625958725178</v>
      </c>
      <c r="G13" s="22">
        <v>536</v>
      </c>
      <c r="H13" s="22">
        <v>17</v>
      </c>
      <c r="I13" s="16">
        <f>G13/H13</f>
        <v>31.529411764705884</v>
      </c>
      <c r="J13" s="13">
        <v>10</v>
      </c>
      <c r="K13" s="16">
        <v>2</v>
      </c>
      <c r="L13" s="14">
        <v>13428.63</v>
      </c>
      <c r="M13" s="22">
        <v>2348</v>
      </c>
      <c r="N13" s="17">
        <v>45352</v>
      </c>
      <c r="O13" s="23" t="s">
        <v>48</v>
      </c>
      <c r="P13" s="24"/>
    </row>
    <row r="14" spans="1:18" s="25" customFormat="1" ht="24.95" customHeight="1">
      <c r="A14" s="12">
        <v>12</v>
      </c>
      <c r="B14" s="12">
        <v>14</v>
      </c>
      <c r="C14" s="20" t="s">
        <v>151</v>
      </c>
      <c r="D14" s="14">
        <v>2674</v>
      </c>
      <c r="E14" s="14">
        <v>5509</v>
      </c>
      <c r="F14" s="15">
        <f>(D14-E14)/E14</f>
        <v>-0.51461245235069886</v>
      </c>
      <c r="G14" s="22">
        <v>366</v>
      </c>
      <c r="H14" s="15" t="s">
        <v>18</v>
      </c>
      <c r="I14" s="15" t="s">
        <v>18</v>
      </c>
      <c r="J14" s="13">
        <v>5</v>
      </c>
      <c r="K14" s="13">
        <v>3</v>
      </c>
      <c r="L14" s="14">
        <v>41721</v>
      </c>
      <c r="M14" s="22">
        <v>6563</v>
      </c>
      <c r="N14" s="17">
        <v>45345</v>
      </c>
      <c r="O14" s="23" t="s">
        <v>152</v>
      </c>
      <c r="P14" s="24"/>
    </row>
    <row r="15" spans="1:18" s="25" customFormat="1" ht="24.95" customHeight="1">
      <c r="A15" s="12">
        <v>13</v>
      </c>
      <c r="B15" s="12">
        <v>9</v>
      </c>
      <c r="C15" s="20" t="s">
        <v>107</v>
      </c>
      <c r="D15" s="14">
        <v>2634.84</v>
      </c>
      <c r="E15" s="14">
        <v>7951.8</v>
      </c>
      <c r="F15" s="15">
        <f>(D15-E15)/E15</f>
        <v>-0.66864860786237079</v>
      </c>
      <c r="G15" s="22">
        <v>485</v>
      </c>
      <c r="H15" s="22">
        <v>21</v>
      </c>
      <c r="I15" s="16">
        <f t="shared" ref="I15:I33" si="0">G15/H15</f>
        <v>23.095238095238095</v>
      </c>
      <c r="J15" s="13">
        <v>6</v>
      </c>
      <c r="K15" s="16">
        <v>5</v>
      </c>
      <c r="L15" s="14">
        <v>132154.59</v>
      </c>
      <c r="M15" s="22">
        <v>25150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20</v>
      </c>
      <c r="D16" s="14">
        <v>2057.11</v>
      </c>
      <c r="E16" s="14">
        <v>5838.44</v>
      </c>
      <c r="F16" s="15">
        <f>(D16-E16)/E16</f>
        <v>-0.64766101903933238</v>
      </c>
      <c r="G16" s="22">
        <v>369</v>
      </c>
      <c r="H16" s="22">
        <v>16</v>
      </c>
      <c r="I16" s="16">
        <f t="shared" si="0"/>
        <v>23.0625</v>
      </c>
      <c r="J16" s="13">
        <v>6</v>
      </c>
      <c r="K16" s="16">
        <v>12</v>
      </c>
      <c r="L16" s="14">
        <v>529376.48</v>
      </c>
      <c r="M16" s="22">
        <v>97289</v>
      </c>
      <c r="N16" s="17">
        <v>45282</v>
      </c>
      <c r="O16" s="23" t="s">
        <v>21</v>
      </c>
      <c r="P16" s="24"/>
    </row>
    <row r="17" spans="1:16" s="25" customFormat="1" ht="24.95" customHeight="1">
      <c r="A17" s="12">
        <v>15</v>
      </c>
      <c r="B17" s="22" t="s">
        <v>16</v>
      </c>
      <c r="C17" s="20" t="s">
        <v>167</v>
      </c>
      <c r="D17" s="14">
        <v>1976.8999999999999</v>
      </c>
      <c r="E17" s="15" t="s">
        <v>18</v>
      </c>
      <c r="F17" s="15" t="s">
        <v>18</v>
      </c>
      <c r="G17" s="22">
        <v>269</v>
      </c>
      <c r="H17" s="22">
        <v>12</v>
      </c>
      <c r="I17" s="16">
        <f t="shared" si="0"/>
        <v>22.416666666666668</v>
      </c>
      <c r="J17" s="13">
        <v>5</v>
      </c>
      <c r="K17" s="16">
        <v>1</v>
      </c>
      <c r="L17" s="14">
        <v>1976.8999999999999</v>
      </c>
      <c r="M17" s="22">
        <v>269</v>
      </c>
      <c r="N17" s="17">
        <v>45359</v>
      </c>
      <c r="O17" s="23" t="s">
        <v>83</v>
      </c>
      <c r="P17" s="24"/>
    </row>
    <row r="18" spans="1:16" s="25" customFormat="1" ht="24.95" customHeight="1">
      <c r="A18" s="12">
        <v>16</v>
      </c>
      <c r="B18" s="12">
        <v>22</v>
      </c>
      <c r="C18" s="20" t="s">
        <v>141</v>
      </c>
      <c r="D18" s="14">
        <v>1368.1</v>
      </c>
      <c r="E18" s="14">
        <v>1380.3</v>
      </c>
      <c r="F18" s="15">
        <f>(D18-E18)/E18</f>
        <v>-8.8386582626965478E-3</v>
      </c>
      <c r="G18" s="22">
        <v>196</v>
      </c>
      <c r="H18" s="22">
        <v>6</v>
      </c>
      <c r="I18" s="16">
        <f t="shared" si="0"/>
        <v>32.666666666666664</v>
      </c>
      <c r="J18" s="13">
        <v>4</v>
      </c>
      <c r="K18" s="16">
        <v>3</v>
      </c>
      <c r="L18" s="14">
        <v>5159.3999999999996</v>
      </c>
      <c r="M18" s="22">
        <v>815</v>
      </c>
      <c r="N18" s="17">
        <v>45345</v>
      </c>
      <c r="O18" s="23" t="s">
        <v>142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132</v>
      </c>
      <c r="D19" s="14">
        <v>1326.79</v>
      </c>
      <c r="E19" s="14">
        <v>6830.63</v>
      </c>
      <c r="F19" s="15">
        <f>(D19-E19)/E19</f>
        <v>-0.80575876602890217</v>
      </c>
      <c r="G19" s="22">
        <v>128</v>
      </c>
      <c r="H19" s="22">
        <v>17</v>
      </c>
      <c r="I19" s="16">
        <f t="shared" si="0"/>
        <v>7.5294117647058822</v>
      </c>
      <c r="J19" s="13">
        <v>8</v>
      </c>
      <c r="K19" s="16">
        <v>4</v>
      </c>
      <c r="L19" s="14">
        <v>67815.319999999992</v>
      </c>
      <c r="M19" s="22">
        <v>13214</v>
      </c>
      <c r="N19" s="17">
        <v>45338</v>
      </c>
      <c r="O19" s="23" t="s">
        <v>29</v>
      </c>
      <c r="P19" s="24"/>
    </row>
    <row r="20" spans="1:16" s="25" customFormat="1" ht="24.95" customHeight="1">
      <c r="A20" s="12">
        <v>18</v>
      </c>
      <c r="B20" s="12">
        <v>19</v>
      </c>
      <c r="C20" s="20" t="s">
        <v>133</v>
      </c>
      <c r="D20" s="14">
        <v>1259.5999999999999</v>
      </c>
      <c r="E20" s="14">
        <v>2423.2399999999998</v>
      </c>
      <c r="F20" s="15">
        <f>(D20-E20)/E20</f>
        <v>-0.48020006272593718</v>
      </c>
      <c r="G20" s="22">
        <v>239</v>
      </c>
      <c r="H20" s="22">
        <v>8</v>
      </c>
      <c r="I20" s="16">
        <f t="shared" si="0"/>
        <v>29.875</v>
      </c>
      <c r="J20" s="13">
        <v>5</v>
      </c>
      <c r="K20" s="16">
        <v>3</v>
      </c>
      <c r="L20" s="14">
        <v>18289.89</v>
      </c>
      <c r="M20" s="22">
        <v>3270</v>
      </c>
      <c r="N20" s="17">
        <v>45345</v>
      </c>
      <c r="O20" s="23" t="s">
        <v>31</v>
      </c>
      <c r="P20" s="24"/>
    </row>
    <row r="21" spans="1:16" s="25" customFormat="1" ht="24.95" customHeight="1">
      <c r="A21" s="12">
        <v>19</v>
      </c>
      <c r="B21" s="12">
        <v>17</v>
      </c>
      <c r="C21" s="20" t="s">
        <v>131</v>
      </c>
      <c r="D21" s="14">
        <v>1095.5999999999999</v>
      </c>
      <c r="E21" s="14">
        <v>3111.23</v>
      </c>
      <c r="F21" s="15">
        <f>(D21-E21)/E21</f>
        <v>-0.64785631406228406</v>
      </c>
      <c r="G21" s="22">
        <v>170</v>
      </c>
      <c r="H21" s="22">
        <v>4</v>
      </c>
      <c r="I21" s="16">
        <f t="shared" si="0"/>
        <v>42.5</v>
      </c>
      <c r="J21" s="13">
        <v>3</v>
      </c>
      <c r="K21" s="16">
        <v>3</v>
      </c>
      <c r="L21" s="14">
        <v>22495.88</v>
      </c>
      <c r="M21" s="22">
        <v>3791</v>
      </c>
      <c r="N21" s="17">
        <v>45345</v>
      </c>
      <c r="O21" s="23" t="s">
        <v>38</v>
      </c>
      <c r="P21" s="24"/>
    </row>
    <row r="22" spans="1:16" s="25" customFormat="1" ht="24.95" customHeight="1">
      <c r="A22" s="12">
        <v>20</v>
      </c>
      <c r="B22" s="12">
        <v>23</v>
      </c>
      <c r="C22" s="20" t="s">
        <v>104</v>
      </c>
      <c r="D22" s="14">
        <v>886.4</v>
      </c>
      <c r="E22" s="14">
        <v>1022.82</v>
      </c>
      <c r="F22" s="15">
        <f>(D22-E22)/E22</f>
        <v>-0.13337635165522777</v>
      </c>
      <c r="G22" s="22">
        <v>118</v>
      </c>
      <c r="H22" s="22">
        <v>3</v>
      </c>
      <c r="I22" s="16">
        <f t="shared" si="0"/>
        <v>39.333333333333336</v>
      </c>
      <c r="J22" s="13">
        <v>1</v>
      </c>
      <c r="K22" s="16">
        <v>6</v>
      </c>
      <c r="L22" s="14">
        <v>35576.04</v>
      </c>
      <c r="M22" s="22">
        <v>5228</v>
      </c>
      <c r="N22" s="17">
        <v>45324</v>
      </c>
      <c r="O22" s="23" t="s">
        <v>29</v>
      </c>
      <c r="P22" s="24"/>
    </row>
    <row r="23" spans="1:16" s="25" customFormat="1" ht="24.95" customHeight="1">
      <c r="A23" s="12">
        <v>21</v>
      </c>
      <c r="B23" s="14" t="s">
        <v>18</v>
      </c>
      <c r="C23" s="20" t="s">
        <v>174</v>
      </c>
      <c r="D23" s="14">
        <v>784.81</v>
      </c>
      <c r="E23" s="14" t="s">
        <v>18</v>
      </c>
      <c r="F23" s="15" t="s">
        <v>18</v>
      </c>
      <c r="G23" s="22">
        <v>90</v>
      </c>
      <c r="H23" s="22">
        <v>4</v>
      </c>
      <c r="I23" s="16">
        <f t="shared" si="0"/>
        <v>22.5</v>
      </c>
      <c r="J23" s="13">
        <v>2</v>
      </c>
      <c r="K23" s="16" t="s">
        <v>18</v>
      </c>
      <c r="L23" s="14">
        <v>1098433.92</v>
      </c>
      <c r="M23" s="22">
        <v>154556</v>
      </c>
      <c r="N23" s="17">
        <v>45128</v>
      </c>
      <c r="O23" s="23" t="s">
        <v>21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22</v>
      </c>
      <c r="D24" s="14">
        <v>720.65</v>
      </c>
      <c r="E24" s="14">
        <v>2797.25</v>
      </c>
      <c r="F24" s="15">
        <f>(D24-E24)/E24</f>
        <v>-0.74237197247296449</v>
      </c>
      <c r="G24" s="22">
        <v>127</v>
      </c>
      <c r="H24" s="22">
        <v>6</v>
      </c>
      <c r="I24" s="16">
        <f t="shared" si="0"/>
        <v>21.166666666666668</v>
      </c>
      <c r="J24" s="13">
        <v>2</v>
      </c>
      <c r="K24" s="16">
        <v>13</v>
      </c>
      <c r="L24" s="14">
        <v>609037.07999999996</v>
      </c>
      <c r="M24" s="22">
        <v>105333</v>
      </c>
      <c r="N24" s="17">
        <v>45275</v>
      </c>
      <c r="O24" s="23" t="s">
        <v>23</v>
      </c>
      <c r="P24" s="24"/>
    </row>
    <row r="25" spans="1:16" s="25" customFormat="1" ht="24.95" customHeight="1">
      <c r="A25" s="12">
        <v>23</v>
      </c>
      <c r="B25" s="12">
        <v>20</v>
      </c>
      <c r="C25" s="20" t="s">
        <v>32</v>
      </c>
      <c r="D25" s="14">
        <v>703.49</v>
      </c>
      <c r="E25" s="14">
        <v>2213.5</v>
      </c>
      <c r="F25" s="15">
        <f>(D25-E25)/E25</f>
        <v>-0.68218206460356901</v>
      </c>
      <c r="G25" s="22">
        <v>117</v>
      </c>
      <c r="H25" s="22">
        <v>3</v>
      </c>
      <c r="I25" s="16">
        <f t="shared" si="0"/>
        <v>39</v>
      </c>
      <c r="J25" s="13">
        <v>1</v>
      </c>
      <c r="K25" s="16">
        <v>16</v>
      </c>
      <c r="L25" s="14">
        <v>280193.42</v>
      </c>
      <c r="M25" s="22">
        <v>53501</v>
      </c>
      <c r="N25" s="17">
        <v>45254</v>
      </c>
      <c r="O25" s="23" t="s">
        <v>33</v>
      </c>
      <c r="P25" s="24"/>
    </row>
    <row r="26" spans="1:16" s="25" customFormat="1" ht="24.95" customHeight="1">
      <c r="A26" s="12">
        <v>24</v>
      </c>
      <c r="B26" s="14" t="s">
        <v>18</v>
      </c>
      <c r="C26" s="20" t="s">
        <v>175</v>
      </c>
      <c r="D26" s="14">
        <v>648.6</v>
      </c>
      <c r="E26" s="14" t="s">
        <v>18</v>
      </c>
      <c r="F26" s="15" t="s">
        <v>18</v>
      </c>
      <c r="G26" s="22">
        <v>77</v>
      </c>
      <c r="H26" s="22">
        <v>4</v>
      </c>
      <c r="I26" s="16">
        <f t="shared" si="0"/>
        <v>19.25</v>
      </c>
      <c r="J26" s="13">
        <v>2</v>
      </c>
      <c r="K26" s="16" t="s">
        <v>18</v>
      </c>
      <c r="L26" s="14">
        <v>238715.12</v>
      </c>
      <c r="M26" s="22">
        <v>33059</v>
      </c>
      <c r="N26" s="17">
        <v>45219</v>
      </c>
      <c r="O26" s="23" t="s">
        <v>135</v>
      </c>
      <c r="P26" s="24"/>
    </row>
    <row r="27" spans="1:16" s="25" customFormat="1" ht="24.95" customHeight="1">
      <c r="A27" s="12">
        <v>25</v>
      </c>
      <c r="B27" s="12">
        <v>24</v>
      </c>
      <c r="C27" s="20" t="s">
        <v>149</v>
      </c>
      <c r="D27" s="14">
        <v>550.79999999999995</v>
      </c>
      <c r="E27" s="14">
        <v>928.3</v>
      </c>
      <c r="F27" s="15">
        <f>(D27-E27)/E27</f>
        <v>-0.40665733060433051</v>
      </c>
      <c r="G27" s="22">
        <v>106</v>
      </c>
      <c r="H27" s="22">
        <v>6</v>
      </c>
      <c r="I27" s="16">
        <f t="shared" si="0"/>
        <v>17.666666666666668</v>
      </c>
      <c r="J27" s="13">
        <v>4</v>
      </c>
      <c r="K27" s="16">
        <v>3</v>
      </c>
      <c r="L27" s="14">
        <v>3194.2</v>
      </c>
      <c r="M27" s="22">
        <v>530</v>
      </c>
      <c r="N27" s="17">
        <v>45345</v>
      </c>
      <c r="O27" s="23" t="s">
        <v>150</v>
      </c>
      <c r="P27" s="24"/>
    </row>
    <row r="28" spans="1:16" s="25" customFormat="1" ht="24.95" customHeight="1">
      <c r="A28" s="12">
        <v>26</v>
      </c>
      <c r="B28" s="52" t="s">
        <v>18</v>
      </c>
      <c r="C28" s="20" t="s">
        <v>170</v>
      </c>
      <c r="D28" s="14">
        <v>317.72000000000003</v>
      </c>
      <c r="E28" s="52" t="s">
        <v>18</v>
      </c>
      <c r="F28" s="53" t="s">
        <v>18</v>
      </c>
      <c r="G28" s="22">
        <v>48</v>
      </c>
      <c r="H28" s="22">
        <v>5</v>
      </c>
      <c r="I28" s="16">
        <f t="shared" si="0"/>
        <v>9.6</v>
      </c>
      <c r="J28" s="13">
        <v>2</v>
      </c>
      <c r="K28" s="16" t="s">
        <v>18</v>
      </c>
      <c r="L28" s="14">
        <v>326729.77</v>
      </c>
      <c r="M28" s="22">
        <v>55195</v>
      </c>
      <c r="N28" s="17">
        <v>45079</v>
      </c>
      <c r="O28" s="49" t="s">
        <v>171</v>
      </c>
      <c r="P28" s="18"/>
    </row>
    <row r="29" spans="1:16" s="25" customFormat="1" ht="24.95" customHeight="1">
      <c r="A29" s="12">
        <v>27</v>
      </c>
      <c r="B29" s="12">
        <v>21</v>
      </c>
      <c r="C29" s="20" t="s">
        <v>134</v>
      </c>
      <c r="D29" s="14">
        <v>313.7</v>
      </c>
      <c r="E29" s="14">
        <v>1444.52</v>
      </c>
      <c r="F29" s="15">
        <f>(D29-E29)/E29</f>
        <v>-0.78283443635256</v>
      </c>
      <c r="G29" s="22">
        <v>48</v>
      </c>
      <c r="H29" s="22">
        <v>2</v>
      </c>
      <c r="I29" s="16">
        <f t="shared" si="0"/>
        <v>24</v>
      </c>
      <c r="J29" s="13">
        <v>1</v>
      </c>
      <c r="K29" s="16">
        <v>4</v>
      </c>
      <c r="L29" s="14">
        <v>64356.88</v>
      </c>
      <c r="M29" s="22">
        <v>9527</v>
      </c>
      <c r="N29" s="17">
        <v>45338</v>
      </c>
      <c r="O29" s="23" t="s">
        <v>135</v>
      </c>
      <c r="P29" s="24"/>
    </row>
    <row r="30" spans="1:16" s="25" customFormat="1" ht="24.95" customHeight="1">
      <c r="A30" s="12">
        <v>28</v>
      </c>
      <c r="B30" s="12">
        <v>27</v>
      </c>
      <c r="C30" s="20" t="s">
        <v>144</v>
      </c>
      <c r="D30" s="14">
        <v>306.5</v>
      </c>
      <c r="E30" s="14">
        <v>313</v>
      </c>
      <c r="F30" s="15">
        <f>(D30-E30)/E30</f>
        <v>-2.0766773162939296E-2</v>
      </c>
      <c r="G30" s="22">
        <v>60</v>
      </c>
      <c r="H30" s="22">
        <v>2</v>
      </c>
      <c r="I30" s="16">
        <f t="shared" si="0"/>
        <v>30</v>
      </c>
      <c r="J30" s="13">
        <v>2</v>
      </c>
      <c r="K30" s="16">
        <v>4</v>
      </c>
      <c r="L30" s="14">
        <v>3026</v>
      </c>
      <c r="M30" s="22">
        <v>503</v>
      </c>
      <c r="N30" s="17">
        <v>45338</v>
      </c>
      <c r="O30" s="23" t="s">
        <v>145</v>
      </c>
      <c r="P30" s="24"/>
    </row>
    <row r="31" spans="1:16" s="25" customFormat="1" ht="24.95" customHeight="1">
      <c r="A31" s="12">
        <v>29</v>
      </c>
      <c r="B31" s="22">
        <v>39</v>
      </c>
      <c r="C31" s="20" t="s">
        <v>117</v>
      </c>
      <c r="D31" s="14">
        <v>255</v>
      </c>
      <c r="E31" s="14">
        <v>15</v>
      </c>
      <c r="F31" s="15" t="s">
        <v>18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867.5</v>
      </c>
      <c r="M31" s="22">
        <v>175</v>
      </c>
      <c r="N31" s="17">
        <v>45331</v>
      </c>
      <c r="O31" s="23" t="s">
        <v>46</v>
      </c>
      <c r="P31" s="24"/>
    </row>
    <row r="32" spans="1:16" s="25" customFormat="1" ht="24.95" customHeight="1">
      <c r="A32" s="12">
        <v>30</v>
      </c>
      <c r="B32" s="52" t="s">
        <v>18</v>
      </c>
      <c r="C32" s="20" t="s">
        <v>172</v>
      </c>
      <c r="D32" s="14">
        <v>250.25</v>
      </c>
      <c r="E32" s="14" t="s">
        <v>18</v>
      </c>
      <c r="F32" s="15" t="s">
        <v>18</v>
      </c>
      <c r="G32" s="22">
        <v>38</v>
      </c>
      <c r="H32" s="22">
        <v>3</v>
      </c>
      <c r="I32" s="16">
        <f t="shared" si="0"/>
        <v>12.666666666666666</v>
      </c>
      <c r="J32" s="13">
        <v>1</v>
      </c>
      <c r="K32" s="16" t="s">
        <v>18</v>
      </c>
      <c r="L32" s="14">
        <v>1161453.24</v>
      </c>
      <c r="M32" s="22">
        <v>176735</v>
      </c>
      <c r="N32" s="17">
        <v>45128</v>
      </c>
      <c r="O32" s="23" t="s">
        <v>23</v>
      </c>
      <c r="P32" s="24"/>
    </row>
    <row r="33" spans="1:16" s="25" customFormat="1" ht="24.95" customHeight="1">
      <c r="A33" s="12">
        <v>31</v>
      </c>
      <c r="B33" s="12">
        <v>31</v>
      </c>
      <c r="C33" s="20" t="s">
        <v>138</v>
      </c>
      <c r="D33" s="14">
        <v>237.03000000000003</v>
      </c>
      <c r="E33" s="14">
        <v>179</v>
      </c>
      <c r="F33" s="15">
        <f>(D33-E33)/E33</f>
        <v>0.32418994413407837</v>
      </c>
      <c r="G33" s="22">
        <v>42</v>
      </c>
      <c r="H33" s="22">
        <v>5</v>
      </c>
      <c r="I33" s="16">
        <f t="shared" si="0"/>
        <v>8.4</v>
      </c>
      <c r="J33" s="13">
        <v>3</v>
      </c>
      <c r="K33" s="16" t="s">
        <v>18</v>
      </c>
      <c r="L33" s="14">
        <v>2527.8700000000003</v>
      </c>
      <c r="M33" s="22">
        <v>485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44</v>
      </c>
      <c r="D34" s="14">
        <v>166</v>
      </c>
      <c r="E34" s="14" t="s">
        <v>18</v>
      </c>
      <c r="F34" s="15" t="s">
        <v>18</v>
      </c>
      <c r="G34" s="22">
        <v>33</v>
      </c>
      <c r="H34" s="22">
        <v>1</v>
      </c>
      <c r="I34" s="16">
        <v>17</v>
      </c>
      <c r="J34" s="13">
        <v>1</v>
      </c>
      <c r="K34" s="16" t="s">
        <v>18</v>
      </c>
      <c r="L34" s="14">
        <v>208240.2</v>
      </c>
      <c r="M34" s="22">
        <v>32165</v>
      </c>
      <c r="N34" s="17">
        <v>45191</v>
      </c>
      <c r="O34" s="23" t="s">
        <v>38</v>
      </c>
      <c r="P34" s="24"/>
    </row>
    <row r="35" spans="1:16" s="25" customFormat="1" ht="24.95" customHeight="1">
      <c r="A35" s="12">
        <v>33</v>
      </c>
      <c r="B35" s="12">
        <v>36</v>
      </c>
      <c r="C35" s="20" t="s">
        <v>77</v>
      </c>
      <c r="D35" s="14">
        <v>121</v>
      </c>
      <c r="E35" s="14">
        <v>54</v>
      </c>
      <c r="F35" s="15">
        <f>(D35-E35)/E35</f>
        <v>1.2407407407407407</v>
      </c>
      <c r="G35" s="22">
        <v>25</v>
      </c>
      <c r="H35" s="22">
        <v>1</v>
      </c>
      <c r="I35" s="16">
        <f>G35/H35</f>
        <v>25</v>
      </c>
      <c r="J35" s="13">
        <v>1</v>
      </c>
      <c r="K35" s="16" t="s">
        <v>18</v>
      </c>
      <c r="L35" s="14">
        <v>4641.3100000000004</v>
      </c>
      <c r="M35" s="22">
        <v>1224</v>
      </c>
      <c r="N35" s="17">
        <v>45275</v>
      </c>
      <c r="O35" s="23" t="s">
        <v>51</v>
      </c>
      <c r="P35" s="24"/>
    </row>
    <row r="36" spans="1:16" s="25" customFormat="1" ht="24.95" customHeight="1">
      <c r="A36" s="12">
        <v>34</v>
      </c>
      <c r="B36" s="22" t="s">
        <v>18</v>
      </c>
      <c r="C36" s="20" t="s">
        <v>28</v>
      </c>
      <c r="D36" s="14">
        <v>70</v>
      </c>
      <c r="E36" s="14" t="s">
        <v>18</v>
      </c>
      <c r="F36" s="15" t="s">
        <v>18</v>
      </c>
      <c r="G36" s="22">
        <v>14</v>
      </c>
      <c r="H36" s="22">
        <v>1</v>
      </c>
      <c r="I36" s="16">
        <f>G36/H36</f>
        <v>14</v>
      </c>
      <c r="J36" s="13">
        <v>1</v>
      </c>
      <c r="K36" s="16" t="s">
        <v>18</v>
      </c>
      <c r="L36" s="14">
        <v>41684.82</v>
      </c>
      <c r="M36" s="22">
        <v>8262</v>
      </c>
      <c r="N36" s="17">
        <v>45289</v>
      </c>
      <c r="O36" s="23" t="s">
        <v>29</v>
      </c>
      <c r="P36" s="24"/>
    </row>
    <row r="37" spans="1:16" s="25" customFormat="1" ht="24.95" customHeight="1">
      <c r="A37" s="12">
        <v>35</v>
      </c>
      <c r="B37" s="22">
        <v>35</v>
      </c>
      <c r="C37" s="20" t="s">
        <v>154</v>
      </c>
      <c r="D37" s="14">
        <v>46</v>
      </c>
      <c r="E37" s="14">
        <v>61</v>
      </c>
      <c r="F37" s="15">
        <f>(D37-E37)/E37</f>
        <v>-0.24590163934426229</v>
      </c>
      <c r="G37" s="22">
        <v>12</v>
      </c>
      <c r="H37" s="22">
        <v>1</v>
      </c>
      <c r="I37" s="16">
        <f>G37/H37</f>
        <v>12</v>
      </c>
      <c r="J37" s="13">
        <v>1</v>
      </c>
      <c r="K37" s="16">
        <v>2</v>
      </c>
      <c r="L37" s="14">
        <v>112.5</v>
      </c>
      <c r="M37" s="22">
        <v>28</v>
      </c>
      <c r="N37" s="17">
        <v>45352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SUBTOTAL(109,Table132456789101112131415171618192021222324262527283029313233343635373834567891011[Pajamos 
(GBO)])</f>
        <v>425347.02999999997</v>
      </c>
      <c r="E38" s="30" t="s">
        <v>176</v>
      </c>
      <c r="F38" s="31">
        <f>(D38-E38)/E38</f>
        <v>2.7323915427235373E-2</v>
      </c>
      <c r="G38" s="32">
        <f>SUBTOTAL(109,Table132456789101112131415171618192021222324262527283029313233343635373834567891011[Žiūrovų sk. 
(ADM)])</f>
        <v>62706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F55" s="26"/>
      <c r="H55" s="26"/>
      <c r="I55" s="26"/>
      <c r="K55" s="26"/>
      <c r="O55" s="26"/>
    </row>
    <row r="56" spans="1:16383" ht="11.25" hidden="1">
      <c r="F56" s="26"/>
      <c r="H56" s="26"/>
      <c r="I56" s="26"/>
      <c r="K56" s="26"/>
      <c r="O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2BF3-05A4-49A7-B3B7-C559EBA238BB}">
  <dimension ref="A1:XFC70"/>
  <sheetViews>
    <sheetView topLeftCell="A8" zoomScale="60" zoomScaleNormal="60" workbookViewId="0">
      <selection activeCell="C28" sqref="C28:O28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165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155</v>
      </c>
      <c r="D3" s="14">
        <v>198624.61</v>
      </c>
      <c r="E3" s="15" t="s">
        <v>18</v>
      </c>
      <c r="F3" s="15" t="s">
        <v>18</v>
      </c>
      <c r="G3" s="22">
        <v>24589</v>
      </c>
      <c r="H3" s="22">
        <v>322</v>
      </c>
      <c r="I3" s="16">
        <f>G3/H3</f>
        <v>76.363354037267086</v>
      </c>
      <c r="J3" s="13">
        <v>21</v>
      </c>
      <c r="K3" s="16">
        <v>1</v>
      </c>
      <c r="L3" s="14">
        <v>222305.5</v>
      </c>
      <c r="M3" s="22">
        <v>27733</v>
      </c>
      <c r="N3" s="17">
        <v>45352</v>
      </c>
      <c r="O3" s="23" t="s">
        <v>23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129</v>
      </c>
      <c r="D4" s="14">
        <v>56912.37</v>
      </c>
      <c r="E4" s="14">
        <v>108398.04000000004</v>
      </c>
      <c r="F4" s="15">
        <f>(D4-E4)/E4</f>
        <v>-0.47496864334447392</v>
      </c>
      <c r="G4" s="22">
        <v>5700</v>
      </c>
      <c r="H4" s="15" t="s">
        <v>18</v>
      </c>
      <c r="I4" s="15" t="s">
        <v>18</v>
      </c>
      <c r="J4" s="13">
        <v>12</v>
      </c>
      <c r="K4" s="16">
        <v>3</v>
      </c>
      <c r="L4" s="14">
        <v>630003.9</v>
      </c>
      <c r="M4" s="22">
        <v>84372</v>
      </c>
      <c r="N4" s="17">
        <v>45338</v>
      </c>
      <c r="O4" s="23" t="s">
        <v>130</v>
      </c>
      <c r="P4" s="24"/>
      <c r="R4" s="12"/>
    </row>
    <row r="5" spans="1:18" s="19" customFormat="1" ht="24.95" customHeight="1">
      <c r="A5" s="12">
        <v>3</v>
      </c>
      <c r="B5" s="22" t="s">
        <v>108</v>
      </c>
      <c r="C5" s="20" t="s">
        <v>164</v>
      </c>
      <c r="D5" s="14">
        <v>21606</v>
      </c>
      <c r="E5" s="14" t="s">
        <v>18</v>
      </c>
      <c r="F5" s="15" t="s">
        <v>18</v>
      </c>
      <c r="G5" s="22">
        <v>975</v>
      </c>
      <c r="H5" s="22">
        <v>1</v>
      </c>
      <c r="I5" s="16">
        <f>G5/H5</f>
        <v>975</v>
      </c>
      <c r="J5" s="13">
        <v>1</v>
      </c>
      <c r="K5" s="16">
        <v>0</v>
      </c>
      <c r="L5" s="14">
        <v>21606</v>
      </c>
      <c r="M5" s="22">
        <v>975</v>
      </c>
      <c r="N5" s="17" t="s">
        <v>106</v>
      </c>
      <c r="O5" s="23" t="s">
        <v>38</v>
      </c>
      <c r="P5" s="24"/>
      <c r="R5" s="12"/>
    </row>
    <row r="6" spans="1:18" s="25" customFormat="1" ht="24.95" customHeight="1">
      <c r="A6" s="12">
        <v>4</v>
      </c>
      <c r="B6" s="22" t="s">
        <v>108</v>
      </c>
      <c r="C6" s="20" t="s">
        <v>162</v>
      </c>
      <c r="D6" s="14">
        <v>17556</v>
      </c>
      <c r="E6" s="14" t="s">
        <v>18</v>
      </c>
      <c r="F6" s="15" t="s">
        <v>18</v>
      </c>
      <c r="G6" s="22">
        <v>829</v>
      </c>
      <c r="H6" s="22">
        <v>1</v>
      </c>
      <c r="I6" s="16">
        <f>G6/H6</f>
        <v>829</v>
      </c>
      <c r="J6" s="13">
        <v>1</v>
      </c>
      <c r="K6" s="16">
        <v>0</v>
      </c>
      <c r="L6" s="14">
        <v>17556</v>
      </c>
      <c r="M6" s="22">
        <v>829</v>
      </c>
      <c r="N6" s="17" t="s">
        <v>106</v>
      </c>
      <c r="O6" s="23" t="s">
        <v>38</v>
      </c>
      <c r="P6" s="18"/>
    </row>
    <row r="7" spans="1:18" s="25" customFormat="1" ht="24.75" customHeight="1">
      <c r="A7" s="12">
        <v>5</v>
      </c>
      <c r="B7" s="12">
        <v>2</v>
      </c>
      <c r="C7" s="20" t="s">
        <v>84</v>
      </c>
      <c r="D7" s="14">
        <v>15822.04</v>
      </c>
      <c r="E7" s="14">
        <v>38073.17</v>
      </c>
      <c r="F7" s="15">
        <f>(D7-E7)/E7</f>
        <v>-0.58443071590834172</v>
      </c>
      <c r="G7" s="22">
        <v>2284</v>
      </c>
      <c r="H7" s="15" t="s">
        <v>18</v>
      </c>
      <c r="I7" s="15" t="s">
        <v>18</v>
      </c>
      <c r="J7" s="13">
        <v>10</v>
      </c>
      <c r="K7" s="16">
        <v>7</v>
      </c>
      <c r="L7" s="14">
        <v>1240032.78</v>
      </c>
      <c r="M7" s="22">
        <v>181173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3</v>
      </c>
      <c r="C8" s="20" t="s">
        <v>143</v>
      </c>
      <c r="D8" s="14">
        <v>15349.18</v>
      </c>
      <c r="E8" s="14">
        <v>32372.13</v>
      </c>
      <c r="F8" s="15">
        <f>(D8-E8)/E8</f>
        <v>-0.52585202147649845</v>
      </c>
      <c r="G8" s="22">
        <v>2891</v>
      </c>
      <c r="H8" s="22">
        <v>91</v>
      </c>
      <c r="I8" s="16">
        <f>G8/H8</f>
        <v>31.76923076923077</v>
      </c>
      <c r="J8" s="13">
        <v>16</v>
      </c>
      <c r="K8" s="16">
        <v>2</v>
      </c>
      <c r="L8" s="14">
        <v>51442.03</v>
      </c>
      <c r="M8" s="22">
        <v>9895</v>
      </c>
      <c r="N8" s="17">
        <v>45345</v>
      </c>
      <c r="O8" s="23" t="s">
        <v>31</v>
      </c>
      <c r="P8" s="24"/>
    </row>
    <row r="9" spans="1:18" s="25" customFormat="1" ht="24.95" customHeight="1">
      <c r="A9" s="12">
        <v>7</v>
      </c>
      <c r="B9" s="22" t="s">
        <v>108</v>
      </c>
      <c r="C9" s="20" t="s">
        <v>163</v>
      </c>
      <c r="D9" s="14">
        <v>11908</v>
      </c>
      <c r="E9" s="14" t="s">
        <v>18</v>
      </c>
      <c r="F9" s="15" t="s">
        <v>18</v>
      </c>
      <c r="G9" s="22">
        <v>604</v>
      </c>
      <c r="H9" s="22">
        <v>1</v>
      </c>
      <c r="I9" s="16">
        <f>G9/H9</f>
        <v>604</v>
      </c>
      <c r="J9" s="13">
        <v>1</v>
      </c>
      <c r="K9" s="16">
        <v>0</v>
      </c>
      <c r="L9" s="14">
        <v>11908</v>
      </c>
      <c r="M9" s="22">
        <v>604</v>
      </c>
      <c r="N9" s="17" t="s">
        <v>106</v>
      </c>
      <c r="O9" s="23" t="s">
        <v>38</v>
      </c>
      <c r="P9" s="24"/>
    </row>
    <row r="10" spans="1:18" s="59" customFormat="1" ht="24.95" customHeight="1">
      <c r="A10" s="12">
        <v>8</v>
      </c>
      <c r="B10" s="12">
        <v>7</v>
      </c>
      <c r="C10" s="20" t="s">
        <v>90</v>
      </c>
      <c r="D10" s="14">
        <v>9524.08</v>
      </c>
      <c r="E10" s="14">
        <v>18560.78</v>
      </c>
      <c r="F10" s="15">
        <f>(D10-E10)/E10</f>
        <v>-0.48687070263210919</v>
      </c>
      <c r="G10" s="22">
        <v>1225</v>
      </c>
      <c r="H10" s="22">
        <v>31</v>
      </c>
      <c r="I10" s="16">
        <f>G10/H10</f>
        <v>39.516129032258064</v>
      </c>
      <c r="J10" s="13">
        <v>7</v>
      </c>
      <c r="K10" s="16">
        <v>7</v>
      </c>
      <c r="L10" s="14">
        <v>330063.31</v>
      </c>
      <c r="M10" s="22">
        <v>47298</v>
      </c>
      <c r="N10" s="17">
        <v>45310</v>
      </c>
      <c r="O10" s="23" t="s">
        <v>33</v>
      </c>
      <c r="P10" s="24"/>
    </row>
    <row r="11" spans="1:18" s="25" customFormat="1" ht="24.95" customHeight="1">
      <c r="A11" s="12">
        <v>9</v>
      </c>
      <c r="B11" s="12">
        <v>5</v>
      </c>
      <c r="C11" s="20" t="s">
        <v>107</v>
      </c>
      <c r="D11" s="14">
        <v>7951.8</v>
      </c>
      <c r="E11" s="14">
        <v>19540.91</v>
      </c>
      <c r="F11" s="15">
        <f>(D11-E11)/E11</f>
        <v>-0.59306910476533592</v>
      </c>
      <c r="G11" s="22">
        <v>1409</v>
      </c>
      <c r="H11" s="22">
        <v>53</v>
      </c>
      <c r="I11" s="16">
        <f>G11/H11</f>
        <v>26.584905660377359</v>
      </c>
      <c r="J11" s="13">
        <v>10</v>
      </c>
      <c r="K11" s="16">
        <v>4</v>
      </c>
      <c r="L11" s="14">
        <v>128227.37</v>
      </c>
      <c r="M11" s="22">
        <v>24394</v>
      </c>
      <c r="N11" s="17">
        <v>45331</v>
      </c>
      <c r="O11" s="23" t="s">
        <v>31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17</v>
      </c>
      <c r="D12" s="14">
        <v>7643</v>
      </c>
      <c r="E12" s="14">
        <v>17889</v>
      </c>
      <c r="F12" s="15">
        <f>(D12-E12)/E12</f>
        <v>-0.57275420649561182</v>
      </c>
      <c r="G12" s="22">
        <v>1035</v>
      </c>
      <c r="H12" s="15" t="s">
        <v>18</v>
      </c>
      <c r="I12" s="15" t="s">
        <v>18</v>
      </c>
      <c r="J12" s="15" t="s">
        <v>18</v>
      </c>
      <c r="K12" s="13">
        <v>10</v>
      </c>
      <c r="L12" s="14">
        <v>1725714</v>
      </c>
      <c r="M12" s="22">
        <v>240351</v>
      </c>
      <c r="N12" s="17">
        <v>45289</v>
      </c>
      <c r="O12" s="23" t="s">
        <v>19</v>
      </c>
      <c r="P12" s="24"/>
    </row>
    <row r="13" spans="1:18" s="25" customFormat="1" ht="24.95" customHeight="1">
      <c r="A13" s="12">
        <v>11</v>
      </c>
      <c r="B13" s="12">
        <v>9</v>
      </c>
      <c r="C13" s="20" t="s">
        <v>132</v>
      </c>
      <c r="D13" s="14">
        <v>6830.63</v>
      </c>
      <c r="E13" s="14">
        <v>15232.58</v>
      </c>
      <c r="F13" s="15">
        <f>(D13-E13)/E13</f>
        <v>-0.55157760536954348</v>
      </c>
      <c r="G13" s="22">
        <v>1286</v>
      </c>
      <c r="H13" s="22">
        <v>56</v>
      </c>
      <c r="I13" s="16">
        <f>G13/H13</f>
        <v>22.964285714285715</v>
      </c>
      <c r="J13" s="13">
        <v>16</v>
      </c>
      <c r="K13" s="16">
        <v>3</v>
      </c>
      <c r="L13" s="14">
        <v>65714.89</v>
      </c>
      <c r="M13" s="22">
        <v>12920</v>
      </c>
      <c r="N13" s="17">
        <v>45338</v>
      </c>
      <c r="O13" s="23" t="s">
        <v>29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20</v>
      </c>
      <c r="D14" s="14">
        <v>5838.44</v>
      </c>
      <c r="E14" s="14">
        <v>13474.23</v>
      </c>
      <c r="F14" s="15">
        <f>(D14-E14)/E14</f>
        <v>-0.56669583345393393</v>
      </c>
      <c r="G14" s="22">
        <v>1060</v>
      </c>
      <c r="H14" s="22">
        <v>36</v>
      </c>
      <c r="I14" s="16">
        <f>G14/H14</f>
        <v>29.444444444444443</v>
      </c>
      <c r="J14" s="13">
        <v>9</v>
      </c>
      <c r="K14" s="16">
        <v>11</v>
      </c>
      <c r="L14" s="14">
        <v>526570.63</v>
      </c>
      <c r="M14" s="22">
        <v>96764</v>
      </c>
      <c r="N14" s="17">
        <v>45282</v>
      </c>
      <c r="O14" s="23" t="s">
        <v>21</v>
      </c>
      <c r="P14" s="24"/>
    </row>
    <row r="15" spans="1:18" s="25" customFormat="1" ht="24.95" customHeight="1">
      <c r="A15" s="12">
        <v>13</v>
      </c>
      <c r="B15" s="22" t="s">
        <v>16</v>
      </c>
      <c r="C15" s="20" t="s">
        <v>159</v>
      </c>
      <c r="D15" s="14">
        <v>5615.53</v>
      </c>
      <c r="E15" s="14" t="s">
        <v>18</v>
      </c>
      <c r="F15" s="15" t="s">
        <v>18</v>
      </c>
      <c r="G15" s="22">
        <v>924</v>
      </c>
      <c r="H15" s="22">
        <v>26</v>
      </c>
      <c r="I15" s="16">
        <f>G15/H15</f>
        <v>35.53846153846154</v>
      </c>
      <c r="J15" s="13">
        <v>13</v>
      </c>
      <c r="K15" s="16">
        <v>1</v>
      </c>
      <c r="L15" s="14">
        <v>6161.23</v>
      </c>
      <c r="M15" s="22">
        <v>1011</v>
      </c>
      <c r="N15" s="17">
        <v>45352</v>
      </c>
      <c r="O15" s="23" t="s">
        <v>48</v>
      </c>
      <c r="P15" s="24"/>
    </row>
    <row r="16" spans="1:18" s="25" customFormat="1" ht="24.95" customHeight="1">
      <c r="A16" s="12">
        <v>14</v>
      </c>
      <c r="B16" s="12">
        <v>4</v>
      </c>
      <c r="C16" s="20" t="s">
        <v>151</v>
      </c>
      <c r="D16" s="14">
        <v>5509</v>
      </c>
      <c r="E16" s="14">
        <v>21347</v>
      </c>
      <c r="F16" s="15">
        <f>(D16-E16)/E16</f>
        <v>-0.7419309504848457</v>
      </c>
      <c r="G16" s="22">
        <v>836</v>
      </c>
      <c r="H16" s="15" t="s">
        <v>18</v>
      </c>
      <c r="I16" s="15" t="s">
        <v>18</v>
      </c>
      <c r="J16" s="13">
        <v>11</v>
      </c>
      <c r="K16" s="13">
        <v>2</v>
      </c>
      <c r="L16" s="14">
        <v>37561</v>
      </c>
      <c r="M16" s="22">
        <v>5721</v>
      </c>
      <c r="N16" s="17">
        <v>45345</v>
      </c>
      <c r="O16" s="23" t="s">
        <v>152</v>
      </c>
      <c r="P16" s="24"/>
    </row>
    <row r="17" spans="1:16" s="25" customFormat="1" ht="24.95" customHeight="1">
      <c r="A17" s="12">
        <v>15</v>
      </c>
      <c r="B17" s="22" t="s">
        <v>108</v>
      </c>
      <c r="C17" s="20" t="s">
        <v>160</v>
      </c>
      <c r="D17" s="14">
        <v>5335</v>
      </c>
      <c r="E17" s="14" t="s">
        <v>18</v>
      </c>
      <c r="F17" s="15" t="s">
        <v>18</v>
      </c>
      <c r="G17" s="22">
        <v>316</v>
      </c>
      <c r="H17" s="22">
        <v>1</v>
      </c>
      <c r="I17" s="16">
        <f t="shared" ref="I17:I42" si="0">G17/H17</f>
        <v>316</v>
      </c>
      <c r="J17" s="13">
        <v>1</v>
      </c>
      <c r="K17" s="16">
        <v>0</v>
      </c>
      <c r="L17" s="14">
        <v>5335</v>
      </c>
      <c r="M17" s="22">
        <v>316</v>
      </c>
      <c r="N17" s="17" t="s">
        <v>106</v>
      </c>
      <c r="O17" s="23" t="s">
        <v>38</v>
      </c>
      <c r="P17" s="24"/>
    </row>
    <row r="18" spans="1:16" s="25" customFormat="1" ht="24.95" customHeight="1">
      <c r="A18" s="12">
        <v>16</v>
      </c>
      <c r="B18" s="12">
        <v>6</v>
      </c>
      <c r="C18" s="20" t="s">
        <v>148</v>
      </c>
      <c r="D18" s="14">
        <v>3929.87</v>
      </c>
      <c r="E18" s="14">
        <v>19366.97</v>
      </c>
      <c r="F18" s="15">
        <f t="shared" ref="F18:F29" si="1">(D18-E18)/E18</f>
        <v>-0.79708390109552507</v>
      </c>
      <c r="G18" s="22">
        <v>570</v>
      </c>
      <c r="H18" s="13">
        <v>31</v>
      </c>
      <c r="I18" s="16">
        <f t="shared" si="0"/>
        <v>18.387096774193548</v>
      </c>
      <c r="J18" s="13">
        <v>9</v>
      </c>
      <c r="K18" s="13">
        <v>2</v>
      </c>
      <c r="L18" s="14">
        <v>33292.6</v>
      </c>
      <c r="M18" s="22">
        <v>5066</v>
      </c>
      <c r="N18" s="17">
        <v>45345</v>
      </c>
      <c r="O18" s="23" t="s">
        <v>27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131</v>
      </c>
      <c r="D19" s="14">
        <v>3111.23</v>
      </c>
      <c r="E19" s="14">
        <v>8760.34</v>
      </c>
      <c r="F19" s="15">
        <f t="shared" si="1"/>
        <v>-0.64485054233054884</v>
      </c>
      <c r="G19" s="22">
        <v>469</v>
      </c>
      <c r="H19" s="22">
        <v>20</v>
      </c>
      <c r="I19" s="16">
        <f t="shared" si="0"/>
        <v>23.45</v>
      </c>
      <c r="J19" s="13">
        <v>10</v>
      </c>
      <c r="K19" s="16">
        <v>2</v>
      </c>
      <c r="L19" s="14">
        <v>19500.259999999998</v>
      </c>
      <c r="M19" s="22">
        <v>3268</v>
      </c>
      <c r="N19" s="17">
        <v>45345</v>
      </c>
      <c r="O19" s="23" t="s">
        <v>38</v>
      </c>
      <c r="P19" s="24"/>
    </row>
    <row r="20" spans="1:16" s="25" customFormat="1" ht="24.95" customHeight="1">
      <c r="A20" s="12">
        <v>18</v>
      </c>
      <c r="B20" s="12">
        <v>12</v>
      </c>
      <c r="C20" s="20" t="s">
        <v>22</v>
      </c>
      <c r="D20" s="14">
        <v>2797.25</v>
      </c>
      <c r="E20" s="14">
        <v>8436.4599999999991</v>
      </c>
      <c r="F20" s="15">
        <f t="shared" si="1"/>
        <v>-0.66843320539657625</v>
      </c>
      <c r="G20" s="22">
        <v>473</v>
      </c>
      <c r="H20" s="22">
        <v>18</v>
      </c>
      <c r="I20" s="16">
        <f t="shared" si="0"/>
        <v>26.277777777777779</v>
      </c>
      <c r="J20" s="13">
        <v>5</v>
      </c>
      <c r="K20" s="16">
        <v>12</v>
      </c>
      <c r="L20" s="14">
        <v>607673.93000000005</v>
      </c>
      <c r="M20" s="22">
        <v>105066</v>
      </c>
      <c r="N20" s="17">
        <v>45275</v>
      </c>
      <c r="O20" s="23" t="s">
        <v>23</v>
      </c>
      <c r="P20" s="24"/>
    </row>
    <row r="21" spans="1:16" s="59" customFormat="1" ht="24.95" customHeight="1">
      <c r="A21" s="12">
        <v>19</v>
      </c>
      <c r="B21" s="12">
        <v>14</v>
      </c>
      <c r="C21" s="20" t="s">
        <v>133</v>
      </c>
      <c r="D21" s="14">
        <v>2423.2399999999998</v>
      </c>
      <c r="E21" s="14">
        <v>5660.45</v>
      </c>
      <c r="F21" s="15">
        <f t="shared" si="1"/>
        <v>-0.57189976061973868</v>
      </c>
      <c r="G21" s="22">
        <v>414</v>
      </c>
      <c r="H21" s="22">
        <v>17</v>
      </c>
      <c r="I21" s="16">
        <f t="shared" si="0"/>
        <v>24.352941176470587</v>
      </c>
      <c r="J21" s="13">
        <v>9</v>
      </c>
      <c r="K21" s="16">
        <v>2</v>
      </c>
      <c r="L21" s="14">
        <v>15824.84</v>
      </c>
      <c r="M21" s="22">
        <v>2803</v>
      </c>
      <c r="N21" s="17">
        <v>45345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15</v>
      </c>
      <c r="C22" s="20" t="s">
        <v>32</v>
      </c>
      <c r="D22" s="14">
        <v>2213.5</v>
      </c>
      <c r="E22" s="14">
        <v>5079.7700000000004</v>
      </c>
      <c r="F22" s="15">
        <f t="shared" si="1"/>
        <v>-0.56425192479187058</v>
      </c>
      <c r="G22" s="22">
        <v>432</v>
      </c>
      <c r="H22" s="22">
        <v>9</v>
      </c>
      <c r="I22" s="16">
        <f t="shared" si="0"/>
        <v>48</v>
      </c>
      <c r="J22" s="13">
        <v>3</v>
      </c>
      <c r="K22" s="16">
        <v>15</v>
      </c>
      <c r="L22" s="14">
        <v>279357.09999999998</v>
      </c>
      <c r="M22" s="22">
        <v>53355</v>
      </c>
      <c r="N22" s="17">
        <v>45254</v>
      </c>
      <c r="O22" s="23" t="s">
        <v>33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134</v>
      </c>
      <c r="D23" s="14">
        <v>1444.52</v>
      </c>
      <c r="E23" s="14">
        <v>8296.9500000000007</v>
      </c>
      <c r="F23" s="15">
        <f t="shared" si="1"/>
        <v>-0.82589746834680211</v>
      </c>
      <c r="G23" s="22">
        <v>211</v>
      </c>
      <c r="H23" s="22">
        <v>7</v>
      </c>
      <c r="I23" s="16">
        <f t="shared" si="0"/>
        <v>30.142857142857142</v>
      </c>
      <c r="J23" s="13">
        <v>3</v>
      </c>
      <c r="K23" s="16">
        <v>3</v>
      </c>
      <c r="L23" s="14">
        <v>63830.38</v>
      </c>
      <c r="M23" s="22">
        <v>9441</v>
      </c>
      <c r="N23" s="17">
        <v>45338</v>
      </c>
      <c r="O23" s="23" t="s">
        <v>135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141</v>
      </c>
      <c r="D24" s="14">
        <v>1380.3</v>
      </c>
      <c r="E24" s="14">
        <v>1528</v>
      </c>
      <c r="F24" s="15">
        <f t="shared" si="1"/>
        <v>-9.6662303664921498E-2</v>
      </c>
      <c r="G24" s="22">
        <v>215</v>
      </c>
      <c r="H24" s="22">
        <v>6</v>
      </c>
      <c r="I24" s="16">
        <f t="shared" si="0"/>
        <v>35.833333333333336</v>
      </c>
      <c r="J24" s="13">
        <v>4</v>
      </c>
      <c r="K24" s="16">
        <v>2</v>
      </c>
      <c r="L24" s="14">
        <v>3264.3</v>
      </c>
      <c r="M24" s="22">
        <v>531</v>
      </c>
      <c r="N24" s="17">
        <v>45345</v>
      </c>
      <c r="O24" s="23" t="s">
        <v>142</v>
      </c>
      <c r="P24" s="24"/>
    </row>
    <row r="25" spans="1:16" s="25" customFormat="1" ht="24.95" customHeight="1">
      <c r="A25" s="12">
        <v>23</v>
      </c>
      <c r="B25" s="12">
        <v>17</v>
      </c>
      <c r="C25" s="20" t="s">
        <v>104</v>
      </c>
      <c r="D25" s="14">
        <v>1022.82</v>
      </c>
      <c r="E25" s="14">
        <v>1628.85</v>
      </c>
      <c r="F25" s="15">
        <f t="shared" si="1"/>
        <v>-0.37206004236117501</v>
      </c>
      <c r="G25" s="22">
        <v>127</v>
      </c>
      <c r="H25" s="22">
        <v>6</v>
      </c>
      <c r="I25" s="16">
        <f t="shared" si="0"/>
        <v>21.166666666666668</v>
      </c>
      <c r="J25" s="13">
        <v>3</v>
      </c>
      <c r="K25" s="16">
        <v>5</v>
      </c>
      <c r="L25" s="14">
        <v>34262.43</v>
      </c>
      <c r="M25" s="22">
        <v>5057</v>
      </c>
      <c r="N25" s="17">
        <v>45324</v>
      </c>
      <c r="O25" s="23" t="s">
        <v>29</v>
      </c>
      <c r="P25" s="24"/>
    </row>
    <row r="26" spans="1:16" s="25" customFormat="1" ht="24.95" customHeight="1">
      <c r="A26" s="12">
        <v>24</v>
      </c>
      <c r="B26" s="12">
        <v>19</v>
      </c>
      <c r="C26" s="20" t="s">
        <v>149</v>
      </c>
      <c r="D26" s="14">
        <v>928.3</v>
      </c>
      <c r="E26" s="14">
        <v>1477.9</v>
      </c>
      <c r="F26" s="15">
        <f t="shared" si="1"/>
        <v>-0.37187901752486641</v>
      </c>
      <c r="G26" s="22">
        <v>149</v>
      </c>
      <c r="H26" s="22">
        <v>6</v>
      </c>
      <c r="I26" s="16">
        <f t="shared" si="0"/>
        <v>24.833333333333332</v>
      </c>
      <c r="J26" s="13">
        <v>5</v>
      </c>
      <c r="K26" s="16">
        <v>2</v>
      </c>
      <c r="L26" s="14">
        <v>2509.1999999999998</v>
      </c>
      <c r="M26" s="22">
        <v>404</v>
      </c>
      <c r="N26" s="17">
        <v>45345</v>
      </c>
      <c r="O26" s="23" t="s">
        <v>150</v>
      </c>
      <c r="P26" s="24"/>
    </row>
    <row r="27" spans="1:16" s="25" customFormat="1" ht="24.95" customHeight="1">
      <c r="A27" s="12">
        <v>25</v>
      </c>
      <c r="B27" s="12">
        <v>16</v>
      </c>
      <c r="C27" s="20" t="s">
        <v>97</v>
      </c>
      <c r="D27" s="14">
        <v>516.28</v>
      </c>
      <c r="E27" s="14">
        <v>2259.84</v>
      </c>
      <c r="F27" s="15">
        <f t="shared" si="1"/>
        <v>-0.77154134806003971</v>
      </c>
      <c r="G27" s="22">
        <v>64</v>
      </c>
      <c r="H27" s="22">
        <v>3</v>
      </c>
      <c r="I27" s="16">
        <f t="shared" si="0"/>
        <v>21.333333333333332</v>
      </c>
      <c r="J27" s="13">
        <v>1</v>
      </c>
      <c r="K27" s="16">
        <v>6</v>
      </c>
      <c r="L27" s="14">
        <v>137282.82</v>
      </c>
      <c r="M27" s="22">
        <v>19948</v>
      </c>
      <c r="N27" s="17">
        <v>45317</v>
      </c>
      <c r="O27" s="23" t="s">
        <v>88</v>
      </c>
      <c r="P27" s="24"/>
    </row>
    <row r="28" spans="1:16" s="25" customFormat="1" ht="24.95" customHeight="1">
      <c r="A28" s="12">
        <v>26</v>
      </c>
      <c r="B28" s="12">
        <v>21</v>
      </c>
      <c r="C28" s="20" t="s">
        <v>121</v>
      </c>
      <c r="D28" s="14">
        <v>471.5</v>
      </c>
      <c r="E28" s="14">
        <v>933.8</v>
      </c>
      <c r="F28" s="15">
        <f t="shared" si="1"/>
        <v>-0.49507389162561571</v>
      </c>
      <c r="G28" s="22">
        <v>79</v>
      </c>
      <c r="H28" s="22">
        <v>3</v>
      </c>
      <c r="I28" s="16">
        <f t="shared" si="0"/>
        <v>26.333333333333332</v>
      </c>
      <c r="J28" s="13">
        <v>3</v>
      </c>
      <c r="K28" s="16">
        <v>4</v>
      </c>
      <c r="L28" s="14">
        <v>17287.72</v>
      </c>
      <c r="M28" s="22">
        <v>2725</v>
      </c>
      <c r="N28" s="17">
        <v>45331</v>
      </c>
      <c r="O28" s="23" t="s">
        <v>38</v>
      </c>
      <c r="P28" s="24"/>
    </row>
    <row r="29" spans="1:16" s="25" customFormat="1" ht="24.95" customHeight="1">
      <c r="A29" s="12">
        <v>27</v>
      </c>
      <c r="B29" s="12">
        <v>27</v>
      </c>
      <c r="C29" s="20" t="s">
        <v>144</v>
      </c>
      <c r="D29" s="14">
        <v>313</v>
      </c>
      <c r="E29" s="14">
        <v>351.5</v>
      </c>
      <c r="F29" s="15">
        <f t="shared" si="1"/>
        <v>-0.10953058321479374</v>
      </c>
      <c r="G29" s="22">
        <v>98</v>
      </c>
      <c r="H29" s="22">
        <v>3</v>
      </c>
      <c r="I29" s="16">
        <f t="shared" si="0"/>
        <v>32.666666666666664</v>
      </c>
      <c r="J29" s="13">
        <v>2</v>
      </c>
      <c r="K29" s="16">
        <v>3</v>
      </c>
      <c r="L29" s="14">
        <v>2313.5</v>
      </c>
      <c r="M29" s="22">
        <v>364</v>
      </c>
      <c r="N29" s="17">
        <v>45338</v>
      </c>
      <c r="O29" s="23" t="s">
        <v>145</v>
      </c>
      <c r="P29" s="24"/>
    </row>
    <row r="30" spans="1:16" s="25" customFormat="1" ht="24.95" customHeight="1">
      <c r="A30" s="12">
        <v>28</v>
      </c>
      <c r="B30" s="22" t="s">
        <v>18</v>
      </c>
      <c r="C30" s="20" t="s">
        <v>156</v>
      </c>
      <c r="D30" s="14">
        <v>269</v>
      </c>
      <c r="E30" s="14" t="s">
        <v>18</v>
      </c>
      <c r="F30" s="15" t="s">
        <v>18</v>
      </c>
      <c r="G30" s="22">
        <v>50</v>
      </c>
      <c r="H30" s="22">
        <v>2</v>
      </c>
      <c r="I30" s="16">
        <f t="shared" si="0"/>
        <v>25</v>
      </c>
      <c r="J30" s="13">
        <v>2</v>
      </c>
      <c r="K30" s="16">
        <v>2</v>
      </c>
      <c r="L30" s="14">
        <v>2185.88</v>
      </c>
      <c r="M30" s="22">
        <v>389</v>
      </c>
      <c r="N30" s="17">
        <v>45345</v>
      </c>
      <c r="O30" s="23" t="s">
        <v>35</v>
      </c>
      <c r="P30" s="24"/>
    </row>
    <row r="31" spans="1:16" s="25" customFormat="1" ht="24.95" customHeight="1">
      <c r="A31" s="12">
        <v>29</v>
      </c>
      <c r="B31" s="12">
        <v>25</v>
      </c>
      <c r="C31" s="20" t="s">
        <v>105</v>
      </c>
      <c r="D31" s="14">
        <v>260</v>
      </c>
      <c r="E31" s="14">
        <v>459.2</v>
      </c>
      <c r="F31" s="15">
        <f>(D31-E31)/E31</f>
        <v>-0.43379790940766549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30770.14</v>
      </c>
      <c r="M31" s="22">
        <v>4850</v>
      </c>
      <c r="N31" s="17">
        <v>45324</v>
      </c>
      <c r="O31" s="23" t="s">
        <v>31</v>
      </c>
      <c r="P31" s="24"/>
    </row>
    <row r="32" spans="1:16" s="25" customFormat="1" ht="24.95" customHeight="1">
      <c r="A32" s="12">
        <v>30</v>
      </c>
      <c r="B32" s="22" t="s">
        <v>18</v>
      </c>
      <c r="C32" s="20" t="s">
        <v>34</v>
      </c>
      <c r="D32" s="14">
        <v>251</v>
      </c>
      <c r="E32" s="14" t="s">
        <v>18</v>
      </c>
      <c r="F32" s="15" t="s">
        <v>18</v>
      </c>
      <c r="G32" s="22">
        <v>45</v>
      </c>
      <c r="H32" s="22">
        <v>1</v>
      </c>
      <c r="I32" s="16">
        <f t="shared" si="0"/>
        <v>45</v>
      </c>
      <c r="J32" s="13">
        <v>1</v>
      </c>
      <c r="K32" s="16">
        <v>11</v>
      </c>
      <c r="L32" s="14">
        <v>50338</v>
      </c>
      <c r="M32" s="22">
        <v>7901</v>
      </c>
      <c r="N32" s="17">
        <v>45282</v>
      </c>
      <c r="O32" s="23" t="s">
        <v>35</v>
      </c>
      <c r="P32" s="24"/>
    </row>
    <row r="33" spans="1:16" s="25" customFormat="1" ht="24.95" customHeight="1">
      <c r="A33" s="12">
        <v>31</v>
      </c>
      <c r="B33" s="12">
        <v>23</v>
      </c>
      <c r="C33" s="20" t="s">
        <v>138</v>
      </c>
      <c r="D33" s="14">
        <v>179</v>
      </c>
      <c r="E33" s="14">
        <v>730.6</v>
      </c>
      <c r="F33" s="15">
        <f>(D33-E33)/E33</f>
        <v>-0.75499589378592935</v>
      </c>
      <c r="G33" s="22">
        <v>45</v>
      </c>
      <c r="H33" s="22">
        <v>4</v>
      </c>
      <c r="I33" s="16">
        <f t="shared" si="0"/>
        <v>11.25</v>
      </c>
      <c r="J33" s="13">
        <v>2</v>
      </c>
      <c r="K33" s="14" t="s">
        <v>18</v>
      </c>
      <c r="L33" s="14">
        <v>2290.84</v>
      </c>
      <c r="M33" s="22">
        <v>443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158</v>
      </c>
      <c r="D34" s="14">
        <v>131</v>
      </c>
      <c r="E34" s="14" t="s">
        <v>18</v>
      </c>
      <c r="F34" s="15" t="s">
        <v>18</v>
      </c>
      <c r="G34" s="22">
        <v>25</v>
      </c>
      <c r="H34" s="22">
        <v>1</v>
      </c>
      <c r="I34" s="16">
        <f t="shared" si="0"/>
        <v>25</v>
      </c>
      <c r="J34" s="13">
        <v>1</v>
      </c>
      <c r="K34" s="16">
        <v>3</v>
      </c>
      <c r="L34" s="14">
        <v>4709.6000000000004</v>
      </c>
      <c r="M34" s="22">
        <v>813</v>
      </c>
      <c r="N34" s="17">
        <v>45338</v>
      </c>
      <c r="O34" s="23" t="s">
        <v>35</v>
      </c>
      <c r="P34" s="24"/>
    </row>
    <row r="35" spans="1:16" s="25" customFormat="1" ht="24.95" customHeight="1">
      <c r="A35" s="12">
        <v>33</v>
      </c>
      <c r="B35" s="22" t="s">
        <v>18</v>
      </c>
      <c r="C35" s="20" t="s">
        <v>157</v>
      </c>
      <c r="D35" s="14">
        <v>104</v>
      </c>
      <c r="E35" s="14" t="s">
        <v>18</v>
      </c>
      <c r="F35" s="15" t="s">
        <v>18</v>
      </c>
      <c r="G35" s="22">
        <v>19</v>
      </c>
      <c r="H35" s="22">
        <v>1</v>
      </c>
      <c r="I35" s="16">
        <f t="shared" si="0"/>
        <v>19</v>
      </c>
      <c r="J35" s="13">
        <v>1</v>
      </c>
      <c r="K35" s="16">
        <v>4</v>
      </c>
      <c r="L35" s="14">
        <v>8727.4</v>
      </c>
      <c r="M35" s="22">
        <v>1425</v>
      </c>
      <c r="N35" s="17">
        <v>45331</v>
      </c>
      <c r="O35" s="23" t="s">
        <v>35</v>
      </c>
      <c r="P35" s="24"/>
    </row>
    <row r="36" spans="1:16" s="25" customFormat="1" ht="24.95" customHeight="1">
      <c r="A36" s="12">
        <v>34</v>
      </c>
      <c r="B36" s="15" t="s">
        <v>18</v>
      </c>
      <c r="C36" s="20" t="s">
        <v>161</v>
      </c>
      <c r="D36" s="14">
        <v>78</v>
      </c>
      <c r="E36" s="14" t="s">
        <v>18</v>
      </c>
      <c r="F36" s="15" t="s">
        <v>18</v>
      </c>
      <c r="G36" s="22">
        <v>15</v>
      </c>
      <c r="H36" s="22">
        <v>1</v>
      </c>
      <c r="I36" s="16">
        <f t="shared" si="0"/>
        <v>15</v>
      </c>
      <c r="J36" s="13">
        <v>1</v>
      </c>
      <c r="K36" s="15" t="s">
        <v>18</v>
      </c>
      <c r="L36" s="14">
        <v>3310.58</v>
      </c>
      <c r="M36" s="22">
        <v>724</v>
      </c>
      <c r="N36" s="17">
        <v>45282</v>
      </c>
      <c r="O36" s="23" t="s">
        <v>38</v>
      </c>
      <c r="P36" s="24"/>
    </row>
    <row r="37" spans="1:16" s="25" customFormat="1" ht="24.95" customHeight="1">
      <c r="A37" s="12">
        <v>35</v>
      </c>
      <c r="B37" s="22" t="s">
        <v>16</v>
      </c>
      <c r="C37" s="20" t="s">
        <v>154</v>
      </c>
      <c r="D37" s="14">
        <v>61</v>
      </c>
      <c r="E37" s="15" t="s">
        <v>18</v>
      </c>
      <c r="F37" s="15" t="s">
        <v>18</v>
      </c>
      <c r="G37" s="22">
        <v>15</v>
      </c>
      <c r="H37" s="22">
        <v>5</v>
      </c>
      <c r="I37" s="16">
        <f t="shared" si="0"/>
        <v>3</v>
      </c>
      <c r="J37" s="13">
        <v>3</v>
      </c>
      <c r="K37" s="16">
        <v>1</v>
      </c>
      <c r="L37" s="14">
        <v>61</v>
      </c>
      <c r="M37" s="22">
        <v>15</v>
      </c>
      <c r="N37" s="17">
        <v>45352</v>
      </c>
      <c r="O37" s="23" t="s">
        <v>46</v>
      </c>
      <c r="P37" s="24"/>
    </row>
    <row r="38" spans="1:16" s="25" customFormat="1" ht="24.95" customHeight="1">
      <c r="A38" s="12">
        <v>36</v>
      </c>
      <c r="B38" s="12">
        <v>30</v>
      </c>
      <c r="C38" s="20" t="s">
        <v>77</v>
      </c>
      <c r="D38" s="14">
        <v>54</v>
      </c>
      <c r="E38" s="14">
        <v>138</v>
      </c>
      <c r="F38" s="15">
        <f>(D38-E38)/E38</f>
        <v>-0.60869565217391308</v>
      </c>
      <c r="G38" s="22">
        <v>14</v>
      </c>
      <c r="H38" s="22">
        <v>1</v>
      </c>
      <c r="I38" s="16">
        <f t="shared" si="0"/>
        <v>14</v>
      </c>
      <c r="J38" s="13">
        <v>1</v>
      </c>
      <c r="K38" s="15" t="s">
        <v>18</v>
      </c>
      <c r="L38" s="14">
        <v>4520.3100000000004</v>
      </c>
      <c r="M38" s="22">
        <v>1199</v>
      </c>
      <c r="N38" s="17">
        <v>45275</v>
      </c>
      <c r="O38" s="23" t="s">
        <v>51</v>
      </c>
      <c r="P38" s="24"/>
    </row>
    <row r="39" spans="1:16" s="25" customFormat="1" ht="24.95" customHeight="1">
      <c r="A39" s="12">
        <v>37</v>
      </c>
      <c r="B39" s="12">
        <v>35</v>
      </c>
      <c r="C39" s="20" t="s">
        <v>111</v>
      </c>
      <c r="D39" s="14">
        <v>23.5</v>
      </c>
      <c r="E39" s="14">
        <v>40</v>
      </c>
      <c r="F39" s="15">
        <f>(D39-E39)/E39</f>
        <v>-0.41249999999999998</v>
      </c>
      <c r="G39" s="22">
        <v>6</v>
      </c>
      <c r="H39" s="22">
        <v>1</v>
      </c>
      <c r="I39" s="16">
        <f t="shared" si="0"/>
        <v>6</v>
      </c>
      <c r="J39" s="13">
        <v>1</v>
      </c>
      <c r="K39" s="15" t="s">
        <v>18</v>
      </c>
      <c r="L39" s="14">
        <v>586.66</v>
      </c>
      <c r="M39" s="22">
        <v>109</v>
      </c>
      <c r="N39" s="17">
        <v>45324</v>
      </c>
      <c r="O39" s="23" t="s">
        <v>69</v>
      </c>
      <c r="P39" s="24"/>
    </row>
    <row r="40" spans="1:16" s="25" customFormat="1" ht="24.95" customHeight="1">
      <c r="A40" s="12">
        <v>38</v>
      </c>
      <c r="B40" s="12">
        <v>26</v>
      </c>
      <c r="C40" s="20" t="s">
        <v>75</v>
      </c>
      <c r="D40" s="14">
        <v>16</v>
      </c>
      <c r="E40" s="14">
        <v>399.2</v>
      </c>
      <c r="F40" s="15">
        <f>(D40-E40)/E40</f>
        <v>-0.95991983967935868</v>
      </c>
      <c r="G40" s="22">
        <v>2</v>
      </c>
      <c r="H40" s="22">
        <v>1</v>
      </c>
      <c r="I40" s="16">
        <f t="shared" si="0"/>
        <v>2</v>
      </c>
      <c r="J40" s="13">
        <v>1</v>
      </c>
      <c r="K40" s="16">
        <v>8</v>
      </c>
      <c r="L40" s="14">
        <v>144773.95000000001</v>
      </c>
      <c r="M40" s="22">
        <v>20851</v>
      </c>
      <c r="N40" s="17">
        <v>45303</v>
      </c>
      <c r="O40" s="23" t="s">
        <v>56</v>
      </c>
      <c r="P40" s="24"/>
    </row>
    <row r="41" spans="1:16" s="25" customFormat="1" ht="24.95" customHeight="1">
      <c r="A41" s="12">
        <v>39</v>
      </c>
      <c r="B41" s="12">
        <v>34</v>
      </c>
      <c r="C41" s="20" t="s">
        <v>117</v>
      </c>
      <c r="D41" s="14">
        <v>15</v>
      </c>
      <c r="E41" s="14">
        <v>84</v>
      </c>
      <c r="F41" s="15">
        <f>(D41-E41)/E41</f>
        <v>-0.8214285714285714</v>
      </c>
      <c r="G41" s="22">
        <v>4</v>
      </c>
      <c r="H41" s="22">
        <v>1</v>
      </c>
      <c r="I41" s="16">
        <f t="shared" si="0"/>
        <v>4</v>
      </c>
      <c r="J41" s="13">
        <v>1</v>
      </c>
      <c r="K41" s="16">
        <v>4</v>
      </c>
      <c r="L41" s="14">
        <v>593.5</v>
      </c>
      <c r="M41" s="22">
        <v>129</v>
      </c>
      <c r="N41" s="17">
        <v>45331</v>
      </c>
      <c r="O41" s="23" t="s">
        <v>46</v>
      </c>
      <c r="P41" s="24"/>
    </row>
    <row r="42" spans="1:16" s="25" customFormat="1" ht="24.95" customHeight="1">
      <c r="A42" s="12">
        <v>40</v>
      </c>
      <c r="B42" s="15" t="s">
        <v>18</v>
      </c>
      <c r="C42" s="20" t="s">
        <v>87</v>
      </c>
      <c r="D42" s="14">
        <v>15</v>
      </c>
      <c r="E42" s="15" t="s">
        <v>18</v>
      </c>
      <c r="F42" s="15" t="s">
        <v>18</v>
      </c>
      <c r="G42" s="22">
        <v>3</v>
      </c>
      <c r="H42" s="22">
        <v>1</v>
      </c>
      <c r="I42" s="16">
        <f t="shared" si="0"/>
        <v>3</v>
      </c>
      <c r="J42" s="13">
        <v>1</v>
      </c>
      <c r="K42" s="16"/>
      <c r="L42" s="14">
        <v>51056.6</v>
      </c>
      <c r="M42" s="22">
        <v>10007</v>
      </c>
      <c r="N42" s="17">
        <v>45310</v>
      </c>
      <c r="O42" s="23" t="s">
        <v>88</v>
      </c>
      <c r="P42" s="18"/>
    </row>
    <row r="43" spans="1:16" s="27" customFormat="1" ht="24.75" customHeight="1">
      <c r="B43" s="28"/>
      <c r="C43" s="29" t="s">
        <v>146</v>
      </c>
      <c r="D43" s="30">
        <f>SUBTOTAL(109,Table1324567891011121314151716181920212223242625272830293132333436353738345678910[Pajamos 
(GBO)])</f>
        <v>414033.99</v>
      </c>
      <c r="E43" s="30">
        <f>SUBTOTAL(109,Table13245678910111213141517161819202122232426252728302931323334363537383456789[Pajamos 
(GBO)])</f>
        <v>354494.2900000001</v>
      </c>
      <c r="F43" s="31">
        <f>(D43-E43)/E43</f>
        <v>0.16795672505754572</v>
      </c>
      <c r="G43" s="32">
        <f>SUBTOTAL(109,Table1324567891011121314151716181920212223242625272830293132333436353738345678910[Žiūrovų sk. 
(ADM)])</f>
        <v>49552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28D-AB48-4081-9EE6-CE9BCA1C1F96}">
  <dimension ref="A1:XFC67"/>
  <sheetViews>
    <sheetView zoomScale="60" zoomScaleNormal="60" workbookViewId="0">
      <selection activeCell="C22" sqref="C22:XFD22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140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129</v>
      </c>
      <c r="D3" s="14">
        <v>108398.04000000004</v>
      </c>
      <c r="E3" s="14">
        <v>202869.33199999999</v>
      </c>
      <c r="F3" s="15">
        <f>(D3-E3)/E3</f>
        <v>-0.46567557091379369</v>
      </c>
      <c r="G3" s="22">
        <v>14625</v>
      </c>
      <c r="H3" s="15" t="s">
        <v>18</v>
      </c>
      <c r="I3" s="15" t="s">
        <v>18</v>
      </c>
      <c r="J3" s="13">
        <v>12</v>
      </c>
      <c r="K3" s="16">
        <v>2</v>
      </c>
      <c r="L3" s="14">
        <v>538192.02</v>
      </c>
      <c r="M3" s="22">
        <v>71679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2">
        <v>2</v>
      </c>
      <c r="C4" s="20" t="s">
        <v>84</v>
      </c>
      <c r="D4" s="14">
        <v>38073.17</v>
      </c>
      <c r="E4" s="14">
        <v>65049.22</v>
      </c>
      <c r="F4" s="15">
        <f>(D4-E4)/E4</f>
        <v>-0.41470212863428652</v>
      </c>
      <c r="G4" s="22">
        <v>5758</v>
      </c>
      <c r="H4" s="15" t="s">
        <v>18</v>
      </c>
      <c r="I4" s="15" t="s">
        <v>18</v>
      </c>
      <c r="J4" s="13">
        <v>13</v>
      </c>
      <c r="K4" s="16">
        <v>6</v>
      </c>
      <c r="L4" s="14">
        <v>1209499.8399999999</v>
      </c>
      <c r="M4" s="22">
        <v>176019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22" t="s">
        <v>16</v>
      </c>
      <c r="C5" s="20" t="s">
        <v>143</v>
      </c>
      <c r="D5" s="14">
        <v>32372.13</v>
      </c>
      <c r="E5" s="15" t="s">
        <v>18</v>
      </c>
      <c r="F5" s="15" t="s">
        <v>18</v>
      </c>
      <c r="G5" s="22">
        <v>6134</v>
      </c>
      <c r="H5" s="22">
        <v>97</v>
      </c>
      <c r="I5" s="16">
        <f>G5/H5</f>
        <v>63.237113402061858</v>
      </c>
      <c r="J5" s="13">
        <v>16</v>
      </c>
      <c r="K5" s="16">
        <v>1</v>
      </c>
      <c r="L5" s="14">
        <v>32372.13</v>
      </c>
      <c r="M5" s="22">
        <v>6134</v>
      </c>
      <c r="N5" s="17">
        <v>45345</v>
      </c>
      <c r="O5" s="23" t="s">
        <v>31</v>
      </c>
      <c r="P5" s="18"/>
      <c r="R5" s="12"/>
    </row>
    <row r="6" spans="1:18" s="25" customFormat="1" ht="24.95" customHeight="1">
      <c r="A6" s="12">
        <v>4</v>
      </c>
      <c r="B6" s="22" t="s">
        <v>16</v>
      </c>
      <c r="C6" s="51" t="s">
        <v>151</v>
      </c>
      <c r="D6" s="52">
        <v>21347</v>
      </c>
      <c r="E6" s="53" t="s">
        <v>18</v>
      </c>
      <c r="F6" s="53" t="s">
        <v>18</v>
      </c>
      <c r="G6" s="54">
        <v>3053</v>
      </c>
      <c r="H6" s="53" t="s">
        <v>18</v>
      </c>
      <c r="I6" s="53" t="s">
        <v>18</v>
      </c>
      <c r="J6" s="48">
        <v>15</v>
      </c>
      <c r="K6" s="13">
        <v>1</v>
      </c>
      <c r="L6" s="14">
        <v>25197</v>
      </c>
      <c r="M6" s="22">
        <v>3527</v>
      </c>
      <c r="N6" s="17">
        <v>45345</v>
      </c>
      <c r="O6" s="49" t="s">
        <v>152</v>
      </c>
      <c r="P6" s="18"/>
    </row>
    <row r="7" spans="1:18" s="25" customFormat="1" ht="24.75" customHeight="1">
      <c r="A7" s="12">
        <v>5</v>
      </c>
      <c r="B7" s="22">
        <v>4</v>
      </c>
      <c r="C7" s="20" t="s">
        <v>107</v>
      </c>
      <c r="D7" s="14">
        <v>19540.91</v>
      </c>
      <c r="E7" s="14">
        <v>28882.34</v>
      </c>
      <c r="F7" s="15">
        <f>(D7-E7)/E7</f>
        <v>-0.32343051151672614</v>
      </c>
      <c r="G7" s="22">
        <v>3618</v>
      </c>
      <c r="H7" s="22">
        <v>72</v>
      </c>
      <c r="I7" s="16">
        <f>G7/H7</f>
        <v>50.25</v>
      </c>
      <c r="J7" s="13">
        <v>12</v>
      </c>
      <c r="K7" s="16">
        <v>3</v>
      </c>
      <c r="L7" s="14">
        <v>117886.08</v>
      </c>
      <c r="M7" s="22">
        <v>22435</v>
      </c>
      <c r="N7" s="17">
        <v>45331</v>
      </c>
      <c r="O7" s="23" t="s">
        <v>31</v>
      </c>
      <c r="P7" s="24"/>
    </row>
    <row r="8" spans="1:18" s="25" customFormat="1" ht="24.95" customHeight="1">
      <c r="A8" s="12">
        <v>6</v>
      </c>
      <c r="B8" s="22" t="s">
        <v>16</v>
      </c>
      <c r="C8" s="51" t="s">
        <v>148</v>
      </c>
      <c r="D8" s="52">
        <v>19366.97</v>
      </c>
      <c r="E8" s="14" t="s">
        <v>18</v>
      </c>
      <c r="F8" s="14" t="s">
        <v>18</v>
      </c>
      <c r="G8" s="54">
        <v>2746</v>
      </c>
      <c r="H8" s="48">
        <v>80</v>
      </c>
      <c r="I8" s="16">
        <f>G8/H8</f>
        <v>34.325000000000003</v>
      </c>
      <c r="J8" s="48">
        <v>15</v>
      </c>
      <c r="K8" s="13">
        <v>1</v>
      </c>
      <c r="L8" s="14">
        <v>24344.86</v>
      </c>
      <c r="M8" s="22">
        <v>3479</v>
      </c>
      <c r="N8" s="17">
        <v>45345</v>
      </c>
      <c r="O8" s="23" t="s">
        <v>27</v>
      </c>
      <c r="P8" s="18"/>
    </row>
    <row r="9" spans="1:18" s="25" customFormat="1" ht="24.95" customHeight="1">
      <c r="A9" s="12">
        <v>7</v>
      </c>
      <c r="B9" s="12">
        <v>6</v>
      </c>
      <c r="C9" s="20" t="s">
        <v>90</v>
      </c>
      <c r="D9" s="14">
        <v>18560.78</v>
      </c>
      <c r="E9" s="14">
        <v>28189.200000000001</v>
      </c>
      <c r="F9" s="15">
        <f>(D9-E9)/E9</f>
        <v>-0.34156414513359734</v>
      </c>
      <c r="G9" s="22">
        <v>2478</v>
      </c>
      <c r="H9" s="22">
        <v>46</v>
      </c>
      <c r="I9" s="16">
        <f>G9/H9</f>
        <v>53.869565217391305</v>
      </c>
      <c r="J9" s="13">
        <v>9</v>
      </c>
      <c r="K9" s="16">
        <v>6</v>
      </c>
      <c r="L9" s="14">
        <v>311108.86</v>
      </c>
      <c r="M9" s="22">
        <v>44350</v>
      </c>
      <c r="N9" s="17">
        <v>45310</v>
      </c>
      <c r="O9" s="23" t="s">
        <v>33</v>
      </c>
      <c r="P9" s="24"/>
    </row>
    <row r="10" spans="1:18" s="59" customFormat="1" ht="24.95" customHeight="1">
      <c r="A10" s="12">
        <v>8</v>
      </c>
      <c r="B10" s="22">
        <v>5</v>
      </c>
      <c r="C10" s="20" t="s">
        <v>17</v>
      </c>
      <c r="D10" s="14">
        <v>17889</v>
      </c>
      <c r="E10" s="14">
        <v>28793</v>
      </c>
      <c r="F10" s="15">
        <f>(D10-E10)/E10</f>
        <v>-0.37870315701733059</v>
      </c>
      <c r="G10" s="22">
        <v>2419</v>
      </c>
      <c r="H10" s="15" t="s">
        <v>18</v>
      </c>
      <c r="I10" s="15" t="s">
        <v>18</v>
      </c>
      <c r="J10" s="14" t="s">
        <v>18</v>
      </c>
      <c r="K10" s="13">
        <v>9</v>
      </c>
      <c r="L10" s="14">
        <v>1725714</v>
      </c>
      <c r="M10" s="22">
        <v>240351</v>
      </c>
      <c r="N10" s="17">
        <v>45289</v>
      </c>
      <c r="O10" s="23" t="s">
        <v>19</v>
      </c>
      <c r="P10" s="18"/>
    </row>
    <row r="11" spans="1:18" s="25" customFormat="1" ht="24.95" customHeight="1">
      <c r="A11" s="12">
        <v>9</v>
      </c>
      <c r="B11" s="12">
        <v>3</v>
      </c>
      <c r="C11" s="20" t="s">
        <v>132</v>
      </c>
      <c r="D11" s="14">
        <v>15232.58</v>
      </c>
      <c r="E11" s="14">
        <v>29727.56</v>
      </c>
      <c r="F11" s="15">
        <f>(D11-E11)/E11</f>
        <v>-0.48759400367874123</v>
      </c>
      <c r="G11" s="22">
        <v>2982</v>
      </c>
      <c r="H11" s="22">
        <v>78</v>
      </c>
      <c r="I11" s="16">
        <f t="shared" ref="I11:I23" si="0">G11/H11</f>
        <v>38.230769230769234</v>
      </c>
      <c r="J11" s="13">
        <v>17</v>
      </c>
      <c r="K11" s="16">
        <v>2</v>
      </c>
      <c r="L11" s="14">
        <v>57057.22</v>
      </c>
      <c r="M11" s="22">
        <v>11216</v>
      </c>
      <c r="N11" s="17">
        <v>45338</v>
      </c>
      <c r="O11" s="23" t="s">
        <v>29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20</v>
      </c>
      <c r="D12" s="14">
        <v>13474.23</v>
      </c>
      <c r="E12" s="14">
        <v>16951.71</v>
      </c>
      <c r="F12" s="15">
        <f>(D12-E12)/E12</f>
        <v>-0.2051403663701184</v>
      </c>
      <c r="G12" s="22">
        <v>2563</v>
      </c>
      <c r="H12" s="22">
        <v>46</v>
      </c>
      <c r="I12" s="16">
        <f t="shared" si="0"/>
        <v>55.717391304347828</v>
      </c>
      <c r="J12" s="13">
        <v>9</v>
      </c>
      <c r="K12" s="16">
        <v>10</v>
      </c>
      <c r="L12" s="14">
        <v>519471.95</v>
      </c>
      <c r="M12" s="22">
        <v>95414</v>
      </c>
      <c r="N12" s="17">
        <v>45282</v>
      </c>
      <c r="O12" s="23" t="s">
        <v>21</v>
      </c>
      <c r="P12" s="24"/>
    </row>
    <row r="13" spans="1:18" s="25" customFormat="1" ht="24.95" customHeight="1">
      <c r="A13" s="12">
        <v>11</v>
      </c>
      <c r="B13" s="12" t="s">
        <v>16</v>
      </c>
      <c r="C13" s="20" t="s">
        <v>131</v>
      </c>
      <c r="D13" s="14">
        <v>8760.34</v>
      </c>
      <c r="E13" s="15" t="s">
        <v>18</v>
      </c>
      <c r="F13" s="15" t="s">
        <v>18</v>
      </c>
      <c r="G13" s="22">
        <v>1261</v>
      </c>
      <c r="H13" s="22">
        <v>39</v>
      </c>
      <c r="I13" s="16">
        <f t="shared" si="0"/>
        <v>32.333333333333336</v>
      </c>
      <c r="J13" s="13">
        <v>13</v>
      </c>
      <c r="K13" s="16">
        <v>1</v>
      </c>
      <c r="L13" s="14">
        <v>11809.11</v>
      </c>
      <c r="M13" s="22">
        <v>1878</v>
      </c>
      <c r="N13" s="17">
        <v>45345</v>
      </c>
      <c r="O13" s="23" t="s">
        <v>38</v>
      </c>
      <c r="P13" s="24"/>
    </row>
    <row r="14" spans="1:18" s="25" customFormat="1" ht="24.95" customHeight="1">
      <c r="A14" s="12">
        <v>12</v>
      </c>
      <c r="B14" s="12">
        <v>9</v>
      </c>
      <c r="C14" s="20" t="s">
        <v>22</v>
      </c>
      <c r="D14" s="14">
        <v>8436.4599999999991</v>
      </c>
      <c r="E14" s="14">
        <v>9612.84</v>
      </c>
      <c r="F14" s="15">
        <f t="shared" ref="F14:F19" si="1">(D14-E14)/E14</f>
        <v>-0.1223759055596474</v>
      </c>
      <c r="G14" s="22">
        <v>1470</v>
      </c>
      <c r="H14" s="22">
        <v>24</v>
      </c>
      <c r="I14" s="16">
        <f t="shared" si="0"/>
        <v>61.25</v>
      </c>
      <c r="J14" s="13">
        <v>5</v>
      </c>
      <c r="K14" s="16">
        <v>11</v>
      </c>
      <c r="L14" s="14">
        <v>603800.68000000005</v>
      </c>
      <c r="M14" s="22">
        <v>104369</v>
      </c>
      <c r="N14" s="17">
        <v>45275</v>
      </c>
      <c r="O14" s="23" t="s">
        <v>23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134</v>
      </c>
      <c r="D15" s="14">
        <v>8296.9500000000007</v>
      </c>
      <c r="E15" s="14">
        <v>21151.13</v>
      </c>
      <c r="F15" s="15">
        <f t="shared" si="1"/>
        <v>-0.60773017800940188</v>
      </c>
      <c r="G15" s="22">
        <v>1192</v>
      </c>
      <c r="H15" s="22">
        <v>36</v>
      </c>
      <c r="I15" s="16">
        <f t="shared" si="0"/>
        <v>33.111111111111114</v>
      </c>
      <c r="J15" s="13">
        <v>9</v>
      </c>
      <c r="K15" s="16">
        <v>2</v>
      </c>
      <c r="L15" s="14">
        <v>58405.43</v>
      </c>
      <c r="M15" s="22">
        <v>8420</v>
      </c>
      <c r="N15" s="17">
        <v>45338</v>
      </c>
      <c r="O15" s="23" t="s">
        <v>135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133</v>
      </c>
      <c r="D16" s="14">
        <v>5660.45</v>
      </c>
      <c r="E16" s="14">
        <v>4771.9799999999996</v>
      </c>
      <c r="F16" s="15">
        <f t="shared" si="1"/>
        <v>0.18618477026307745</v>
      </c>
      <c r="G16" s="22">
        <v>950</v>
      </c>
      <c r="H16" s="22">
        <v>46</v>
      </c>
      <c r="I16" s="16">
        <f t="shared" si="0"/>
        <v>20.652173913043477</v>
      </c>
      <c r="J16" s="13">
        <v>17</v>
      </c>
      <c r="K16" s="16">
        <v>1</v>
      </c>
      <c r="L16" s="14">
        <v>10839.03</v>
      </c>
      <c r="M16" s="22">
        <v>1868</v>
      </c>
      <c r="N16" s="17">
        <v>45345</v>
      </c>
      <c r="O16" s="23" t="s">
        <v>31</v>
      </c>
      <c r="P16" s="24"/>
    </row>
    <row r="17" spans="1:16" s="25" customFormat="1" ht="24.95" customHeight="1">
      <c r="A17" s="12">
        <v>15</v>
      </c>
      <c r="B17" s="12">
        <v>11</v>
      </c>
      <c r="C17" s="20" t="s">
        <v>32</v>
      </c>
      <c r="D17" s="14">
        <v>5079.7700000000004</v>
      </c>
      <c r="E17" s="14">
        <v>6409.29</v>
      </c>
      <c r="F17" s="15">
        <f t="shared" si="1"/>
        <v>-0.20743639311062528</v>
      </c>
      <c r="G17" s="22">
        <v>982</v>
      </c>
      <c r="H17" s="22">
        <v>13</v>
      </c>
      <c r="I17" s="16">
        <f t="shared" si="0"/>
        <v>75.538461538461533</v>
      </c>
      <c r="J17" s="13">
        <v>4</v>
      </c>
      <c r="K17" s="16">
        <v>14</v>
      </c>
      <c r="L17" s="14">
        <v>276794.81</v>
      </c>
      <c r="M17" s="22">
        <v>52831</v>
      </c>
      <c r="N17" s="17">
        <v>45254</v>
      </c>
      <c r="O17" s="23" t="s">
        <v>33</v>
      </c>
      <c r="P17" s="24"/>
    </row>
    <row r="18" spans="1:16" s="25" customFormat="1" ht="24.95" customHeight="1">
      <c r="A18" s="12">
        <v>16</v>
      </c>
      <c r="B18" s="12">
        <v>10</v>
      </c>
      <c r="C18" s="20" t="s">
        <v>97</v>
      </c>
      <c r="D18" s="14">
        <v>2259.84</v>
      </c>
      <c r="E18" s="14">
        <v>7934.37</v>
      </c>
      <c r="F18" s="15">
        <f t="shared" si="1"/>
        <v>-0.71518343611402035</v>
      </c>
      <c r="G18" s="22">
        <v>292</v>
      </c>
      <c r="H18" s="22">
        <v>10</v>
      </c>
      <c r="I18" s="16">
        <f t="shared" si="0"/>
        <v>29.2</v>
      </c>
      <c r="J18" s="13">
        <v>4</v>
      </c>
      <c r="K18" s="16">
        <v>5</v>
      </c>
      <c r="L18" s="14">
        <v>136005.64000000001</v>
      </c>
      <c r="M18" s="22">
        <v>19750</v>
      </c>
      <c r="N18" s="17">
        <v>45317</v>
      </c>
      <c r="O18" s="23" t="s">
        <v>88</v>
      </c>
      <c r="P18" s="24"/>
    </row>
    <row r="19" spans="1:16" s="25" customFormat="1" ht="24.95" customHeight="1">
      <c r="A19" s="12">
        <v>17</v>
      </c>
      <c r="B19" s="12">
        <v>16</v>
      </c>
      <c r="C19" s="20" t="s">
        <v>104</v>
      </c>
      <c r="D19" s="14">
        <v>1628.85</v>
      </c>
      <c r="E19" s="14">
        <v>2915.68</v>
      </c>
      <c r="F19" s="15">
        <f t="shared" si="1"/>
        <v>-0.44134815892004609</v>
      </c>
      <c r="G19" s="22">
        <v>224</v>
      </c>
      <c r="H19" s="22">
        <v>5</v>
      </c>
      <c r="I19" s="16">
        <f t="shared" si="0"/>
        <v>44.8</v>
      </c>
      <c r="J19" s="13">
        <v>2</v>
      </c>
      <c r="K19" s="16">
        <v>4</v>
      </c>
      <c r="L19" s="14">
        <v>32402.75</v>
      </c>
      <c r="M19" s="22">
        <v>4751</v>
      </c>
      <c r="N19" s="17">
        <v>45324</v>
      </c>
      <c r="O19" s="23" t="s">
        <v>29</v>
      </c>
      <c r="P19" s="24"/>
    </row>
    <row r="20" spans="1:16" s="25" customFormat="1" ht="24.95" customHeight="1">
      <c r="A20" s="12">
        <v>18</v>
      </c>
      <c r="B20" s="22" t="s">
        <v>16</v>
      </c>
      <c r="C20" s="20" t="s">
        <v>141</v>
      </c>
      <c r="D20" s="14">
        <v>1528</v>
      </c>
      <c r="E20" s="15" t="s">
        <v>18</v>
      </c>
      <c r="F20" s="15" t="s">
        <v>18</v>
      </c>
      <c r="G20" s="22">
        <v>248</v>
      </c>
      <c r="H20" s="22">
        <v>8</v>
      </c>
      <c r="I20" s="16">
        <f t="shared" si="0"/>
        <v>31</v>
      </c>
      <c r="J20" s="13">
        <v>4</v>
      </c>
      <c r="K20" s="16">
        <v>1</v>
      </c>
      <c r="L20" s="14">
        <v>1528</v>
      </c>
      <c r="M20" s="22">
        <v>248</v>
      </c>
      <c r="N20" s="17">
        <v>45345</v>
      </c>
      <c r="O20" s="23" t="s">
        <v>142</v>
      </c>
      <c r="P20" s="24"/>
    </row>
    <row r="21" spans="1:16" s="59" customFormat="1" ht="24.95" customHeight="1">
      <c r="A21" s="12">
        <v>19</v>
      </c>
      <c r="B21" s="22" t="s">
        <v>16</v>
      </c>
      <c r="C21" s="20" t="s">
        <v>149</v>
      </c>
      <c r="D21" s="14">
        <v>1477.9</v>
      </c>
      <c r="E21" s="15" t="s">
        <v>18</v>
      </c>
      <c r="F21" s="15" t="s">
        <v>18</v>
      </c>
      <c r="G21" s="22">
        <v>233</v>
      </c>
      <c r="H21" s="22">
        <v>9</v>
      </c>
      <c r="I21" s="16">
        <f t="shared" si="0"/>
        <v>25.888888888888889</v>
      </c>
      <c r="J21" s="13">
        <v>7</v>
      </c>
      <c r="K21" s="16">
        <v>1</v>
      </c>
      <c r="L21" s="14">
        <v>1477.9</v>
      </c>
      <c r="M21" s="22">
        <v>233</v>
      </c>
      <c r="N21" s="17">
        <v>45345</v>
      </c>
      <c r="O21" s="23" t="s">
        <v>150</v>
      </c>
      <c r="P21" s="18"/>
    </row>
    <row r="22" spans="1:16" s="25" customFormat="1" ht="24.95" customHeight="1">
      <c r="A22" s="12">
        <v>20</v>
      </c>
      <c r="B22" s="12">
        <v>15</v>
      </c>
      <c r="C22" s="20" t="s">
        <v>136</v>
      </c>
      <c r="D22" s="14">
        <v>1419.36</v>
      </c>
      <c r="E22" s="14">
        <v>2940.17</v>
      </c>
      <c r="F22" s="15">
        <f>(D22-E22)/E22</f>
        <v>-0.51725240377257098</v>
      </c>
      <c r="G22" s="22">
        <v>282</v>
      </c>
      <c r="H22" s="22">
        <v>4</v>
      </c>
      <c r="I22" s="16">
        <f t="shared" si="0"/>
        <v>70.5</v>
      </c>
      <c r="J22" s="13">
        <v>2</v>
      </c>
      <c r="K22" s="16" t="s">
        <v>18</v>
      </c>
      <c r="L22" s="14">
        <v>1054412.73</v>
      </c>
      <c r="M22" s="22">
        <v>196712</v>
      </c>
      <c r="N22" s="17">
        <v>44916</v>
      </c>
      <c r="O22" s="23" t="s">
        <v>21</v>
      </c>
      <c r="P22" s="24"/>
    </row>
    <row r="23" spans="1:16" s="25" customFormat="1" ht="24.95" customHeight="1">
      <c r="A23" s="12">
        <v>21</v>
      </c>
      <c r="B23" s="12">
        <v>20</v>
      </c>
      <c r="C23" s="20" t="s">
        <v>121</v>
      </c>
      <c r="D23" s="14">
        <v>933.8</v>
      </c>
      <c r="E23" s="14">
        <v>1868.7</v>
      </c>
      <c r="F23" s="15">
        <f>(D23-E23)/E23</f>
        <v>-0.50029432225611392</v>
      </c>
      <c r="G23" s="22">
        <v>137</v>
      </c>
      <c r="H23" s="22">
        <v>6</v>
      </c>
      <c r="I23" s="16">
        <f t="shared" si="0"/>
        <v>22.833333333333332</v>
      </c>
      <c r="J23" s="13">
        <v>5</v>
      </c>
      <c r="K23" s="16">
        <v>3</v>
      </c>
      <c r="L23" s="14">
        <v>16719.32</v>
      </c>
      <c r="M23" s="22">
        <v>2627</v>
      </c>
      <c r="N23" s="17">
        <v>45331</v>
      </c>
      <c r="O23" s="23" t="s">
        <v>38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99</v>
      </c>
      <c r="D24" s="14">
        <v>886</v>
      </c>
      <c r="E24" s="14">
        <v>2282</v>
      </c>
      <c r="F24" s="15">
        <f>(D24-E24)/E24</f>
        <v>-0.61174408413672221</v>
      </c>
      <c r="G24" s="22">
        <v>172</v>
      </c>
      <c r="H24" s="16" t="s">
        <v>18</v>
      </c>
      <c r="I24" s="16" t="s">
        <v>18</v>
      </c>
      <c r="J24" s="13">
        <v>2</v>
      </c>
      <c r="K24" s="16">
        <v>5</v>
      </c>
      <c r="L24" s="14">
        <v>33583</v>
      </c>
      <c r="M24" s="22">
        <v>6866</v>
      </c>
      <c r="N24" s="17">
        <v>45317</v>
      </c>
      <c r="O24" s="23" t="s">
        <v>100</v>
      </c>
      <c r="P24" s="24"/>
    </row>
    <row r="25" spans="1:16" s="25" customFormat="1" ht="24.95" customHeight="1">
      <c r="A25" s="12">
        <v>23</v>
      </c>
      <c r="B25" s="14" t="s">
        <v>18</v>
      </c>
      <c r="C25" s="20" t="s">
        <v>138</v>
      </c>
      <c r="D25" s="14">
        <v>730.6</v>
      </c>
      <c r="E25" s="14" t="s">
        <v>18</v>
      </c>
      <c r="F25" s="15" t="s">
        <v>18</v>
      </c>
      <c r="G25" s="22">
        <v>108</v>
      </c>
      <c r="H25" s="22">
        <v>4</v>
      </c>
      <c r="I25" s="16">
        <f t="shared" ref="I25:I39" si="2">G25/H25</f>
        <v>27</v>
      </c>
      <c r="J25" s="13">
        <v>4</v>
      </c>
      <c r="K25" s="15" t="s">
        <v>18</v>
      </c>
      <c r="L25" s="14">
        <v>1926.8400000000001</v>
      </c>
      <c r="M25" s="22">
        <v>353</v>
      </c>
      <c r="N25" s="17">
        <v>45338</v>
      </c>
      <c r="O25" s="23" t="s">
        <v>83</v>
      </c>
      <c r="P25" s="18"/>
    </row>
    <row r="26" spans="1:16" s="25" customFormat="1" ht="24.95" customHeight="1">
      <c r="A26" s="12">
        <v>24</v>
      </c>
      <c r="B26" s="12">
        <v>18</v>
      </c>
      <c r="C26" s="20" t="s">
        <v>137</v>
      </c>
      <c r="D26" s="14">
        <v>628.74</v>
      </c>
      <c r="E26" s="14">
        <v>2182.8000000000002</v>
      </c>
      <c r="F26" s="15">
        <f t="shared" ref="F26:F31" si="3">(D26-E26)/E26</f>
        <v>-0.71195711929631667</v>
      </c>
      <c r="G26" s="22">
        <v>110</v>
      </c>
      <c r="H26" s="22">
        <v>2</v>
      </c>
      <c r="I26" s="16">
        <f t="shared" si="2"/>
        <v>55</v>
      </c>
      <c r="J26" s="13">
        <v>1</v>
      </c>
      <c r="K26" s="15" t="s">
        <v>18</v>
      </c>
      <c r="L26" s="14">
        <v>593790.14</v>
      </c>
      <c r="M26" s="22">
        <v>109439</v>
      </c>
      <c r="N26" s="17">
        <v>45023</v>
      </c>
      <c r="O26" s="23" t="s">
        <v>21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105</v>
      </c>
      <c r="D27" s="14">
        <v>459.2</v>
      </c>
      <c r="E27" s="14">
        <v>2145</v>
      </c>
      <c r="F27" s="15">
        <f t="shared" si="3"/>
        <v>-0.7859207459207459</v>
      </c>
      <c r="G27" s="22">
        <v>63</v>
      </c>
      <c r="H27" s="22">
        <v>3</v>
      </c>
      <c r="I27" s="16">
        <f t="shared" si="2"/>
        <v>21</v>
      </c>
      <c r="J27" s="13">
        <v>2</v>
      </c>
      <c r="K27" s="16">
        <v>4</v>
      </c>
      <c r="L27" s="14">
        <v>30510.14</v>
      </c>
      <c r="M27" s="22">
        <v>4805</v>
      </c>
      <c r="N27" s="17">
        <v>45324</v>
      </c>
      <c r="O27" s="23" t="s">
        <v>31</v>
      </c>
      <c r="P27" s="24"/>
    </row>
    <row r="28" spans="1:16" s="25" customFormat="1" ht="24.95" customHeight="1">
      <c r="A28" s="12">
        <v>26</v>
      </c>
      <c r="B28" s="12">
        <v>32</v>
      </c>
      <c r="C28" s="20" t="s">
        <v>75</v>
      </c>
      <c r="D28" s="14">
        <v>399.2</v>
      </c>
      <c r="E28" s="14">
        <v>220.9</v>
      </c>
      <c r="F28" s="15">
        <f t="shared" si="3"/>
        <v>0.80715255771842453</v>
      </c>
      <c r="G28" s="22">
        <v>50</v>
      </c>
      <c r="H28" s="22">
        <v>2</v>
      </c>
      <c r="I28" s="16">
        <f t="shared" si="2"/>
        <v>25</v>
      </c>
      <c r="J28" s="13">
        <v>1</v>
      </c>
      <c r="K28" s="16">
        <v>7</v>
      </c>
      <c r="L28" s="14">
        <v>144757.95000000001</v>
      </c>
      <c r="M28" s="22">
        <v>20849</v>
      </c>
      <c r="N28" s="17">
        <v>45303</v>
      </c>
      <c r="O28" s="23" t="s">
        <v>56</v>
      </c>
      <c r="P28" s="24"/>
    </row>
    <row r="29" spans="1:16" s="25" customFormat="1" ht="24.95" customHeight="1">
      <c r="A29" s="12">
        <v>27</v>
      </c>
      <c r="B29" s="22">
        <v>23</v>
      </c>
      <c r="C29" s="20" t="s">
        <v>144</v>
      </c>
      <c r="D29" s="14">
        <v>351.5</v>
      </c>
      <c r="E29" s="14">
        <v>1303.4000000000001</v>
      </c>
      <c r="F29" s="15">
        <f t="shared" si="3"/>
        <v>-0.73032069970845481</v>
      </c>
      <c r="G29" s="22">
        <v>67</v>
      </c>
      <c r="H29" s="22">
        <v>4</v>
      </c>
      <c r="I29" s="16">
        <f t="shared" si="2"/>
        <v>16.75</v>
      </c>
      <c r="J29" s="13">
        <v>3</v>
      </c>
      <c r="K29" s="16">
        <v>2</v>
      </c>
      <c r="L29" s="14">
        <v>1655</v>
      </c>
      <c r="M29" s="22">
        <v>247</v>
      </c>
      <c r="N29" s="17">
        <v>45338</v>
      </c>
      <c r="O29" s="23" t="s">
        <v>145</v>
      </c>
      <c r="P29" s="18"/>
    </row>
    <row r="30" spans="1:16" s="25" customFormat="1" ht="24.95" customHeight="1">
      <c r="A30" s="12">
        <v>28</v>
      </c>
      <c r="B30" s="12">
        <v>24</v>
      </c>
      <c r="C30" s="20" t="s">
        <v>109</v>
      </c>
      <c r="D30" s="14">
        <v>330.92</v>
      </c>
      <c r="E30" s="14">
        <v>1146.2</v>
      </c>
      <c r="F30" s="15">
        <f t="shared" si="3"/>
        <v>-0.7112894782760425</v>
      </c>
      <c r="G30" s="22">
        <v>48</v>
      </c>
      <c r="H30" s="22">
        <v>4</v>
      </c>
      <c r="I30" s="16">
        <f t="shared" si="2"/>
        <v>12</v>
      </c>
      <c r="J30" s="13">
        <v>2</v>
      </c>
      <c r="K30" s="16">
        <v>4</v>
      </c>
      <c r="L30" s="14">
        <v>45146.720000000001</v>
      </c>
      <c r="M30" s="22">
        <v>6467</v>
      </c>
      <c r="N30" s="17">
        <v>45324</v>
      </c>
      <c r="O30" s="23" t="s">
        <v>21</v>
      </c>
      <c r="P30" s="24"/>
    </row>
    <row r="31" spans="1:16" s="25" customFormat="1" ht="24.95" customHeight="1">
      <c r="A31" s="12">
        <v>29</v>
      </c>
      <c r="B31" s="12">
        <v>26</v>
      </c>
      <c r="C31" s="20" t="s">
        <v>26</v>
      </c>
      <c r="D31" s="14">
        <v>327.27999999999997</v>
      </c>
      <c r="E31" s="14">
        <v>1105.26</v>
      </c>
      <c r="F31" s="15">
        <f t="shared" si="3"/>
        <v>-0.70388867777717468</v>
      </c>
      <c r="G31" s="22">
        <v>42</v>
      </c>
      <c r="H31" s="22">
        <v>3</v>
      </c>
      <c r="I31" s="16">
        <f t="shared" si="2"/>
        <v>14</v>
      </c>
      <c r="J31" s="13">
        <v>1</v>
      </c>
      <c r="K31" s="16">
        <v>13</v>
      </c>
      <c r="L31" s="14">
        <v>521983.95</v>
      </c>
      <c r="M31" s="22">
        <v>71530</v>
      </c>
      <c r="N31" s="17">
        <v>45261</v>
      </c>
      <c r="O31" s="23" t="s">
        <v>27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77</v>
      </c>
      <c r="D32" s="14">
        <v>138</v>
      </c>
      <c r="E32" s="14" t="s">
        <v>18</v>
      </c>
      <c r="F32" s="14" t="s">
        <v>18</v>
      </c>
      <c r="G32" s="22">
        <v>30</v>
      </c>
      <c r="H32" s="22">
        <v>1</v>
      </c>
      <c r="I32" s="16">
        <f t="shared" si="2"/>
        <v>30</v>
      </c>
      <c r="J32" s="13">
        <v>1</v>
      </c>
      <c r="K32" s="15" t="s">
        <v>18</v>
      </c>
      <c r="L32" s="14">
        <v>4256.3100000000004</v>
      </c>
      <c r="M32" s="22">
        <v>1143</v>
      </c>
      <c r="N32" s="17">
        <v>45275</v>
      </c>
      <c r="O32" s="23" t="s">
        <v>51</v>
      </c>
      <c r="P32" s="24"/>
    </row>
    <row r="33" spans="1:16" s="25" customFormat="1" ht="24.95" customHeight="1">
      <c r="A33" s="12">
        <v>31</v>
      </c>
      <c r="B33" s="12">
        <v>29</v>
      </c>
      <c r="C33" s="20" t="s">
        <v>70</v>
      </c>
      <c r="D33" s="14">
        <v>127</v>
      </c>
      <c r="E33" s="14">
        <v>431.4</v>
      </c>
      <c r="F33" s="15">
        <f t="shared" ref="F33:F38" si="4">(D33-E33)/E33</f>
        <v>-0.70560964302271667</v>
      </c>
      <c r="G33" s="22">
        <v>17</v>
      </c>
      <c r="H33" s="22">
        <v>1</v>
      </c>
      <c r="I33" s="16">
        <f t="shared" si="2"/>
        <v>17</v>
      </c>
      <c r="J33" s="13">
        <v>1</v>
      </c>
      <c r="K33" s="16">
        <v>7</v>
      </c>
      <c r="L33" s="14">
        <v>9669.15</v>
      </c>
      <c r="M33" s="22">
        <v>1529</v>
      </c>
      <c r="N33" s="17">
        <v>45303</v>
      </c>
      <c r="O33" s="23" t="s">
        <v>29</v>
      </c>
      <c r="P33" s="24"/>
    </row>
    <row r="34" spans="1:16" s="25" customFormat="1" ht="24.95" customHeight="1">
      <c r="A34" s="12">
        <v>32</v>
      </c>
      <c r="B34" s="12">
        <v>24</v>
      </c>
      <c r="C34" s="20" t="s">
        <v>55</v>
      </c>
      <c r="D34" s="14">
        <v>102.32</v>
      </c>
      <c r="E34" s="14">
        <v>1128.83</v>
      </c>
      <c r="F34" s="15">
        <f t="shared" si="4"/>
        <v>-0.9093574763250446</v>
      </c>
      <c r="G34" s="22">
        <v>19</v>
      </c>
      <c r="H34" s="22">
        <v>1</v>
      </c>
      <c r="I34" s="16">
        <f t="shared" si="2"/>
        <v>19</v>
      </c>
      <c r="J34" s="13">
        <v>1</v>
      </c>
      <c r="K34" s="16">
        <v>8</v>
      </c>
      <c r="L34" s="14">
        <v>46882.33</v>
      </c>
      <c r="M34" s="22">
        <v>8938</v>
      </c>
      <c r="N34" s="17">
        <v>45296</v>
      </c>
      <c r="O34" s="23" t="s">
        <v>56</v>
      </c>
      <c r="P34" s="24"/>
    </row>
    <row r="35" spans="1:16" s="25" customFormat="1" ht="24.95" customHeight="1">
      <c r="A35" s="12">
        <v>33</v>
      </c>
      <c r="B35" s="12">
        <v>34</v>
      </c>
      <c r="C35" s="20" t="s">
        <v>28</v>
      </c>
      <c r="D35" s="14">
        <v>85</v>
      </c>
      <c r="E35" s="14">
        <v>190</v>
      </c>
      <c r="F35" s="15">
        <f t="shared" si="4"/>
        <v>-0.55263157894736847</v>
      </c>
      <c r="G35" s="22">
        <v>17</v>
      </c>
      <c r="H35" s="13">
        <v>1</v>
      </c>
      <c r="I35" s="16">
        <f t="shared" si="2"/>
        <v>17</v>
      </c>
      <c r="J35" s="13">
        <v>1</v>
      </c>
      <c r="K35" s="13">
        <v>9</v>
      </c>
      <c r="L35" s="14">
        <v>41614.82</v>
      </c>
      <c r="M35" s="22">
        <v>8248</v>
      </c>
      <c r="N35" s="17">
        <v>45289</v>
      </c>
      <c r="O35" s="23" t="s">
        <v>29</v>
      </c>
      <c r="P35" s="24"/>
    </row>
    <row r="36" spans="1:16" s="25" customFormat="1" ht="24.95" customHeight="1">
      <c r="A36" s="12">
        <v>34</v>
      </c>
      <c r="B36" s="12">
        <v>32</v>
      </c>
      <c r="C36" s="20" t="s">
        <v>117</v>
      </c>
      <c r="D36" s="14">
        <v>84</v>
      </c>
      <c r="E36" s="14">
        <v>238</v>
      </c>
      <c r="F36" s="15">
        <f t="shared" si="4"/>
        <v>-0.6470588235294118</v>
      </c>
      <c r="G36" s="22">
        <v>18</v>
      </c>
      <c r="H36" s="22">
        <v>2</v>
      </c>
      <c r="I36" s="16">
        <f t="shared" si="2"/>
        <v>9</v>
      </c>
      <c r="J36" s="13">
        <v>2</v>
      </c>
      <c r="K36" s="16">
        <v>3</v>
      </c>
      <c r="L36" s="14">
        <v>573.5</v>
      </c>
      <c r="M36" s="22">
        <v>119</v>
      </c>
      <c r="N36" s="17">
        <v>45331</v>
      </c>
      <c r="O36" s="23" t="s">
        <v>46</v>
      </c>
      <c r="P36" s="24"/>
    </row>
    <row r="37" spans="1:16" s="25" customFormat="1" ht="24.95" customHeight="1">
      <c r="A37" s="12">
        <v>35</v>
      </c>
      <c r="B37" s="12">
        <v>40</v>
      </c>
      <c r="C37" s="20" t="s">
        <v>111</v>
      </c>
      <c r="D37" s="14">
        <v>40</v>
      </c>
      <c r="E37" s="14">
        <v>25.5</v>
      </c>
      <c r="F37" s="15">
        <f t="shared" si="4"/>
        <v>0.56862745098039214</v>
      </c>
      <c r="G37" s="22">
        <v>10</v>
      </c>
      <c r="H37" s="22">
        <v>1</v>
      </c>
      <c r="I37" s="16">
        <f t="shared" si="2"/>
        <v>10</v>
      </c>
      <c r="J37" s="13">
        <v>1</v>
      </c>
      <c r="K37" s="15" t="s">
        <v>18</v>
      </c>
      <c r="L37" s="14">
        <v>563.16</v>
      </c>
      <c r="M37" s="22">
        <v>103</v>
      </c>
      <c r="N37" s="17">
        <v>45324</v>
      </c>
      <c r="O37" s="23" t="s">
        <v>69</v>
      </c>
      <c r="P37" s="24"/>
    </row>
    <row r="38" spans="1:16" s="25" customFormat="1" ht="24.95" customHeight="1">
      <c r="A38" s="12">
        <v>36</v>
      </c>
      <c r="B38" s="12">
        <v>39</v>
      </c>
      <c r="C38" s="20" t="s">
        <v>45</v>
      </c>
      <c r="D38" s="14">
        <v>35</v>
      </c>
      <c r="E38" s="14">
        <v>85</v>
      </c>
      <c r="F38" s="15">
        <f t="shared" si="4"/>
        <v>-0.58823529411764708</v>
      </c>
      <c r="G38" s="22">
        <v>7</v>
      </c>
      <c r="H38" s="22">
        <v>1</v>
      </c>
      <c r="I38" s="16">
        <f t="shared" si="2"/>
        <v>7</v>
      </c>
      <c r="J38" s="13">
        <v>1</v>
      </c>
      <c r="K38" s="16">
        <v>9</v>
      </c>
      <c r="L38" s="14">
        <v>2791.02</v>
      </c>
      <c r="M38" s="22">
        <v>620</v>
      </c>
      <c r="N38" s="17">
        <v>45289</v>
      </c>
      <c r="O38" s="23" t="s">
        <v>46</v>
      </c>
      <c r="P38" s="24"/>
    </row>
    <row r="39" spans="1:16" s="25" customFormat="1" ht="24.95" customHeight="1">
      <c r="A39" s="12">
        <v>37</v>
      </c>
      <c r="B39" s="15" t="s">
        <v>18</v>
      </c>
      <c r="C39" s="20" t="s">
        <v>102</v>
      </c>
      <c r="D39" s="14">
        <v>33</v>
      </c>
      <c r="E39" s="15" t="s">
        <v>18</v>
      </c>
      <c r="F39" s="15" t="s">
        <v>18</v>
      </c>
      <c r="G39" s="22">
        <v>9</v>
      </c>
      <c r="H39" s="22">
        <v>3</v>
      </c>
      <c r="I39" s="16">
        <f t="shared" si="2"/>
        <v>3</v>
      </c>
      <c r="J39" s="13">
        <v>2</v>
      </c>
      <c r="K39" s="15" t="s">
        <v>18</v>
      </c>
      <c r="L39" s="14">
        <v>157.5</v>
      </c>
      <c r="M39" s="22">
        <v>40</v>
      </c>
      <c r="N39" s="17">
        <v>45317</v>
      </c>
      <c r="O39" s="23" t="s">
        <v>46</v>
      </c>
      <c r="P39" s="18"/>
    </row>
    <row r="40" spans="1:16" s="27" customFormat="1" ht="24.75" customHeight="1">
      <c r="B40" s="28"/>
      <c r="C40" s="29" t="s">
        <v>153</v>
      </c>
      <c r="D40" s="30">
        <f>SUBTOTAL(109,Table13245678910111213141517161819202122232426252728302931323334363537383456789[Pajamos 
(GBO)])</f>
        <v>354494.2900000001</v>
      </c>
      <c r="E40" s="30" t="s">
        <v>147</v>
      </c>
      <c r="F40" s="31">
        <f t="shared" ref="F40" si="5">(D40-E40)/E40</f>
        <v>-0.26752686639020246</v>
      </c>
      <c r="G40" s="32">
        <f>SUBTOTAL(109,Table13245678910111213141517161819202122232426252728302931323334363537383456789[Žiūrovų sk. 
(ADM)])</f>
        <v>54434</v>
      </c>
      <c r="H40" s="33"/>
      <c r="I40" s="33"/>
      <c r="J40" s="28"/>
      <c r="K40" s="28"/>
      <c r="L40" s="30"/>
      <c r="M40" s="32"/>
      <c r="N40" s="34"/>
      <c r="O40" s="35" t="s">
        <v>52</v>
      </c>
      <c r="P40" s="36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2.75" hidden="1">
      <c r="D50" s="52"/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2480-ABCC-4BE4-8D76-2FCD8F898C77}">
  <dimension ref="A1:XFC70"/>
  <sheetViews>
    <sheetView topLeftCell="A12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128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129</v>
      </c>
      <c r="D3" s="14">
        <v>202869.33199999999</v>
      </c>
      <c r="E3" s="14" t="s">
        <v>18</v>
      </c>
      <c r="F3" s="15" t="s">
        <v>18</v>
      </c>
      <c r="G3" s="22">
        <v>25902</v>
      </c>
      <c r="H3" s="15" t="s">
        <v>18</v>
      </c>
      <c r="I3" s="15" t="s">
        <v>18</v>
      </c>
      <c r="J3" s="13">
        <v>12</v>
      </c>
      <c r="K3" s="16">
        <v>1</v>
      </c>
      <c r="L3" s="14">
        <v>322889.78000000003</v>
      </c>
      <c r="M3" s="22">
        <v>41226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3">
        <v>1</v>
      </c>
      <c r="C4" s="20" t="s">
        <v>84</v>
      </c>
      <c r="D4" s="14">
        <v>65049.22</v>
      </c>
      <c r="E4" s="14">
        <v>92017.66</v>
      </c>
      <c r="F4" s="15">
        <f>(D4-E4)/E4</f>
        <v>-0.29307895897374486</v>
      </c>
      <c r="G4" s="22">
        <v>9539</v>
      </c>
      <c r="H4" s="15" t="s">
        <v>18</v>
      </c>
      <c r="I4" s="15" t="s">
        <v>18</v>
      </c>
      <c r="J4" s="13">
        <v>0.15</v>
      </c>
      <c r="K4" s="16">
        <v>5</v>
      </c>
      <c r="L4" s="14">
        <v>1139463.48</v>
      </c>
      <c r="M4" s="22">
        <v>164717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132</v>
      </c>
      <c r="D5" s="14">
        <v>29727.56</v>
      </c>
      <c r="E5" s="14" t="s">
        <v>18</v>
      </c>
      <c r="F5" s="15" t="s">
        <v>18</v>
      </c>
      <c r="G5" s="22">
        <v>5639</v>
      </c>
      <c r="H5" s="22">
        <v>119</v>
      </c>
      <c r="I5" s="16">
        <f t="shared" ref="I5:I18" si="0">G5/H5</f>
        <v>47.386554621848738</v>
      </c>
      <c r="J5" s="13">
        <v>19</v>
      </c>
      <c r="K5" s="16">
        <v>1</v>
      </c>
      <c r="L5" s="14">
        <v>29727.56</v>
      </c>
      <c r="M5" s="22">
        <v>5639</v>
      </c>
      <c r="N5" s="17">
        <v>45338</v>
      </c>
      <c r="O5" s="23" t="s">
        <v>29</v>
      </c>
      <c r="P5" s="24"/>
      <c r="R5" s="12"/>
    </row>
    <row r="6" spans="1:18" s="25" customFormat="1" ht="24.95" customHeight="1">
      <c r="A6" s="12">
        <v>4</v>
      </c>
      <c r="B6" s="13">
        <v>4</v>
      </c>
      <c r="C6" s="20" t="s">
        <v>107</v>
      </c>
      <c r="D6" s="14">
        <v>28882.34</v>
      </c>
      <c r="E6" s="14">
        <v>28498.26</v>
      </c>
      <c r="F6" s="15">
        <f>(D6-E6)/E6</f>
        <v>1.3477314053559824E-2</v>
      </c>
      <c r="G6" s="22">
        <v>5108</v>
      </c>
      <c r="H6" s="22">
        <v>95</v>
      </c>
      <c r="I6" s="16">
        <f t="shared" si="0"/>
        <v>53.768421052631581</v>
      </c>
      <c r="J6" s="13">
        <v>17</v>
      </c>
      <c r="K6" s="16">
        <v>2</v>
      </c>
      <c r="L6" s="14">
        <v>69247.17</v>
      </c>
      <c r="M6" s="22">
        <v>12926</v>
      </c>
      <c r="N6" s="17">
        <v>45331</v>
      </c>
      <c r="O6" s="23" t="s">
        <v>31</v>
      </c>
      <c r="P6" s="24"/>
    </row>
    <row r="7" spans="1:18" s="25" customFormat="1" ht="24.75" customHeight="1">
      <c r="A7" s="12">
        <v>5</v>
      </c>
      <c r="B7" s="13">
        <v>3</v>
      </c>
      <c r="C7" s="20" t="s">
        <v>17</v>
      </c>
      <c r="D7" s="14">
        <v>28793</v>
      </c>
      <c r="E7" s="14">
        <v>37943</v>
      </c>
      <c r="F7" s="15">
        <f>(D7-E7)/E7</f>
        <v>-0.24115120048493793</v>
      </c>
      <c r="G7" s="22">
        <v>3937</v>
      </c>
      <c r="H7" s="13">
        <v>36</v>
      </c>
      <c r="I7" s="16">
        <f t="shared" si="0"/>
        <v>109.36111111111111</v>
      </c>
      <c r="J7" s="13">
        <v>6</v>
      </c>
      <c r="K7" s="13">
        <v>8</v>
      </c>
      <c r="L7" s="14">
        <v>1693048</v>
      </c>
      <c r="M7" s="22">
        <v>235712</v>
      </c>
      <c r="N7" s="17">
        <v>45289</v>
      </c>
      <c r="O7" s="23" t="s">
        <v>19</v>
      </c>
      <c r="P7" s="24"/>
    </row>
    <row r="8" spans="1:18" s="25" customFormat="1" ht="24.95" customHeight="1">
      <c r="A8" s="12">
        <v>6</v>
      </c>
      <c r="B8" s="13">
        <v>2</v>
      </c>
      <c r="C8" s="20" t="s">
        <v>90</v>
      </c>
      <c r="D8" s="14">
        <v>28189.200000000001</v>
      </c>
      <c r="E8" s="14">
        <v>38566.400000000001</v>
      </c>
      <c r="F8" s="15">
        <f>(D8-E8)/E8</f>
        <v>-0.26907359774311318</v>
      </c>
      <c r="G8" s="22">
        <v>3729</v>
      </c>
      <c r="H8" s="22">
        <v>66</v>
      </c>
      <c r="I8" s="16">
        <f t="shared" si="0"/>
        <v>56.5</v>
      </c>
      <c r="J8" s="13">
        <v>12</v>
      </c>
      <c r="K8" s="16">
        <v>5</v>
      </c>
      <c r="L8" s="14">
        <v>276901.21000000002</v>
      </c>
      <c r="M8" s="22">
        <v>39482</v>
      </c>
      <c r="N8" s="17">
        <v>45310</v>
      </c>
      <c r="O8" s="23" t="s">
        <v>33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134</v>
      </c>
      <c r="D9" s="14">
        <v>21151.13</v>
      </c>
      <c r="E9" s="14" t="s">
        <v>18</v>
      </c>
      <c r="F9" s="15" t="s">
        <v>18</v>
      </c>
      <c r="G9" s="22">
        <v>2925</v>
      </c>
      <c r="H9" s="22">
        <v>74</v>
      </c>
      <c r="I9" s="16">
        <f t="shared" si="0"/>
        <v>39.527027027027025</v>
      </c>
      <c r="J9" s="13">
        <v>17</v>
      </c>
      <c r="K9" s="16">
        <v>1</v>
      </c>
      <c r="L9" s="14">
        <v>36851.480000000003</v>
      </c>
      <c r="M9" s="22">
        <v>5124</v>
      </c>
      <c r="N9" s="17">
        <v>45338</v>
      </c>
      <c r="O9" s="23" t="s">
        <v>135</v>
      </c>
      <c r="P9" s="24"/>
    </row>
    <row r="10" spans="1:18" s="25" customFormat="1" ht="24.95" customHeight="1">
      <c r="A10" s="12">
        <v>8</v>
      </c>
      <c r="B10" s="13">
        <v>5</v>
      </c>
      <c r="C10" s="20" t="s">
        <v>20</v>
      </c>
      <c r="D10" s="14">
        <v>16951.71</v>
      </c>
      <c r="E10" s="14">
        <v>18602.66</v>
      </c>
      <c r="F10" s="15">
        <f>(D10-E10)/E10</f>
        <v>-8.8748060761203007E-2</v>
      </c>
      <c r="G10" s="22">
        <v>3055</v>
      </c>
      <c r="H10" s="22">
        <v>54</v>
      </c>
      <c r="I10" s="16">
        <f t="shared" si="0"/>
        <v>56.574074074074076</v>
      </c>
      <c r="J10" s="13">
        <v>9</v>
      </c>
      <c r="K10" s="16">
        <v>9</v>
      </c>
      <c r="L10" s="14">
        <v>491957.83</v>
      </c>
      <c r="M10" s="22">
        <v>90000</v>
      </c>
      <c r="N10" s="17">
        <v>45282</v>
      </c>
      <c r="O10" s="23" t="s">
        <v>21</v>
      </c>
      <c r="P10" s="24"/>
    </row>
    <row r="11" spans="1:18" s="25" customFormat="1" ht="24.95" customHeight="1">
      <c r="A11" s="12">
        <v>9</v>
      </c>
      <c r="B11" s="13">
        <v>9</v>
      </c>
      <c r="C11" s="20" t="s">
        <v>22</v>
      </c>
      <c r="D11" s="14">
        <v>9612.84</v>
      </c>
      <c r="E11" s="14">
        <v>9073.7000000000007</v>
      </c>
      <c r="F11" s="15">
        <f>(D11-E11)/E11</f>
        <v>5.9417878043135586E-2</v>
      </c>
      <c r="G11" s="22">
        <v>1621</v>
      </c>
      <c r="H11" s="22">
        <v>31</v>
      </c>
      <c r="I11" s="16">
        <f t="shared" si="0"/>
        <v>52.29032258064516</v>
      </c>
      <c r="J11" s="13">
        <v>5</v>
      </c>
      <c r="K11" s="16">
        <v>10</v>
      </c>
      <c r="L11" s="14">
        <v>585444.72</v>
      </c>
      <c r="M11" s="22">
        <v>100931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6</v>
      </c>
      <c r="C12" s="20" t="s">
        <v>97</v>
      </c>
      <c r="D12" s="14">
        <v>7934.37</v>
      </c>
      <c r="E12" s="14">
        <v>16931.169999999998</v>
      </c>
      <c r="F12" s="15">
        <f>(D12-E12)/E12</f>
        <v>-0.53137497290500302</v>
      </c>
      <c r="G12" s="22">
        <v>1057</v>
      </c>
      <c r="H12" s="22">
        <v>27</v>
      </c>
      <c r="I12" s="16">
        <f t="shared" si="0"/>
        <v>39.148148148148145</v>
      </c>
      <c r="J12" s="13">
        <v>8</v>
      </c>
      <c r="K12" s="16">
        <v>4</v>
      </c>
      <c r="L12" s="14">
        <v>129117.45</v>
      </c>
      <c r="M12" s="22">
        <v>18758</v>
      </c>
      <c r="N12" s="17">
        <v>45317</v>
      </c>
      <c r="O12" s="23" t="s">
        <v>88</v>
      </c>
      <c r="P12" s="24"/>
    </row>
    <row r="13" spans="1:18" s="25" customFormat="1" ht="24.95" customHeight="1">
      <c r="A13" s="12">
        <v>11</v>
      </c>
      <c r="B13" s="13">
        <v>16</v>
      </c>
      <c r="C13" s="20" t="s">
        <v>32</v>
      </c>
      <c r="D13" s="14">
        <v>6409.29</v>
      </c>
      <c r="E13" s="14">
        <v>2511.04</v>
      </c>
      <c r="F13" s="15">
        <f>(D13-E13)/E13</f>
        <v>1.5524444055052886</v>
      </c>
      <c r="G13" s="22">
        <v>1184</v>
      </c>
      <c r="H13" s="22">
        <v>20</v>
      </c>
      <c r="I13" s="16">
        <f t="shared" si="0"/>
        <v>59.2</v>
      </c>
      <c r="J13" s="13">
        <v>5</v>
      </c>
      <c r="K13" s="16">
        <v>13</v>
      </c>
      <c r="L13" s="14">
        <v>266243.03999999998</v>
      </c>
      <c r="M13" s="22">
        <v>50683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3" t="s">
        <v>108</v>
      </c>
      <c r="C14" s="20" t="s">
        <v>133</v>
      </c>
      <c r="D14" s="14">
        <v>4771.9799999999996</v>
      </c>
      <c r="E14" s="14" t="s">
        <v>18</v>
      </c>
      <c r="F14" s="15" t="s">
        <v>18</v>
      </c>
      <c r="G14" s="22">
        <v>810</v>
      </c>
      <c r="H14" s="22">
        <v>14</v>
      </c>
      <c r="I14" s="16">
        <f t="shared" si="0"/>
        <v>57.857142857142854</v>
      </c>
      <c r="J14" s="13">
        <v>14</v>
      </c>
      <c r="K14" s="16">
        <v>0</v>
      </c>
      <c r="L14" s="14">
        <v>4771.9799999999996</v>
      </c>
      <c r="M14" s="22">
        <v>810</v>
      </c>
      <c r="N14" s="17" t="s">
        <v>106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8</v>
      </c>
      <c r="C15" s="20" t="s">
        <v>119</v>
      </c>
      <c r="D15" s="14">
        <v>3799.01</v>
      </c>
      <c r="E15" s="14">
        <v>9178.92</v>
      </c>
      <c r="F15" s="15">
        <f>(D15-E15)/E15</f>
        <v>-0.58611579575810657</v>
      </c>
      <c r="G15" s="22">
        <v>528</v>
      </c>
      <c r="H15" s="22">
        <v>15</v>
      </c>
      <c r="I15" s="16">
        <f t="shared" si="0"/>
        <v>35.200000000000003</v>
      </c>
      <c r="J15" s="13">
        <v>5</v>
      </c>
      <c r="K15" s="16">
        <v>2</v>
      </c>
      <c r="L15" s="14">
        <v>22570.57</v>
      </c>
      <c r="M15" s="22">
        <v>3275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3">
        <v>13</v>
      </c>
      <c r="C16" s="20" t="s">
        <v>87</v>
      </c>
      <c r="D16" s="14">
        <v>2983.91</v>
      </c>
      <c r="E16" s="14">
        <v>5418.88</v>
      </c>
      <c r="F16" s="15">
        <f>(D16-E16)/E16</f>
        <v>-0.44934931203495931</v>
      </c>
      <c r="G16" s="22">
        <v>534</v>
      </c>
      <c r="H16" s="22">
        <v>16</v>
      </c>
      <c r="I16" s="16">
        <f t="shared" si="0"/>
        <v>33.375</v>
      </c>
      <c r="J16" s="13">
        <v>6</v>
      </c>
      <c r="K16" s="16">
        <v>5</v>
      </c>
      <c r="L16" s="14">
        <v>47239.040000000001</v>
      </c>
      <c r="M16" s="22">
        <v>9236</v>
      </c>
      <c r="N16" s="17">
        <v>45310</v>
      </c>
      <c r="O16" s="23" t="s">
        <v>88</v>
      </c>
      <c r="P16" s="24"/>
    </row>
    <row r="17" spans="1:16" s="25" customFormat="1" ht="24.95" customHeight="1">
      <c r="A17" s="12">
        <v>15</v>
      </c>
      <c r="B17" s="14" t="s">
        <v>18</v>
      </c>
      <c r="C17" s="20" t="s">
        <v>136</v>
      </c>
      <c r="D17" s="14">
        <v>2940.17</v>
      </c>
      <c r="E17" s="14" t="s">
        <v>18</v>
      </c>
      <c r="F17" s="15" t="s">
        <v>18</v>
      </c>
      <c r="G17" s="22">
        <v>532</v>
      </c>
      <c r="H17" s="22">
        <v>8</v>
      </c>
      <c r="I17" s="16">
        <f t="shared" si="0"/>
        <v>66.5</v>
      </c>
      <c r="J17" s="13">
        <v>3</v>
      </c>
      <c r="K17" s="16" t="s">
        <v>18</v>
      </c>
      <c r="L17" s="14">
        <v>1050103.56</v>
      </c>
      <c r="M17" s="22">
        <v>195842</v>
      </c>
      <c r="N17" s="17">
        <v>44916</v>
      </c>
      <c r="O17" s="23" t="s">
        <v>21</v>
      </c>
      <c r="P17" s="24"/>
    </row>
    <row r="18" spans="1:16" s="25" customFormat="1" ht="24.95" customHeight="1">
      <c r="A18" s="12">
        <v>16</v>
      </c>
      <c r="B18" s="13">
        <v>10</v>
      </c>
      <c r="C18" s="20" t="s">
        <v>104</v>
      </c>
      <c r="D18" s="14">
        <v>2915.68</v>
      </c>
      <c r="E18" s="14">
        <v>6754.8</v>
      </c>
      <c r="F18" s="15">
        <f>(D18-E18)/E18</f>
        <v>-0.56835435542133006</v>
      </c>
      <c r="G18" s="22">
        <v>395</v>
      </c>
      <c r="H18" s="22">
        <v>9</v>
      </c>
      <c r="I18" s="16">
        <f t="shared" si="0"/>
        <v>43.888888888888886</v>
      </c>
      <c r="J18" s="13">
        <v>4</v>
      </c>
      <c r="K18" s="16">
        <v>3</v>
      </c>
      <c r="L18" s="14">
        <v>29327.260000000002</v>
      </c>
      <c r="M18" s="22">
        <v>4279</v>
      </c>
      <c r="N18" s="17">
        <v>45324</v>
      </c>
      <c r="O18" s="23" t="s">
        <v>29</v>
      </c>
      <c r="P18" s="24"/>
    </row>
    <row r="19" spans="1:16" s="25" customFormat="1" ht="24.95" customHeight="1">
      <c r="A19" s="12">
        <v>17</v>
      </c>
      <c r="B19" s="13">
        <v>15</v>
      </c>
      <c r="C19" s="20" t="s">
        <v>99</v>
      </c>
      <c r="D19" s="14">
        <v>2282</v>
      </c>
      <c r="E19" s="14">
        <v>3709</v>
      </c>
      <c r="F19" s="15">
        <f>(D19-E19)/E19</f>
        <v>-0.38473982205446211</v>
      </c>
      <c r="G19" s="22">
        <v>441</v>
      </c>
      <c r="H19" s="16" t="s">
        <v>18</v>
      </c>
      <c r="I19" s="16" t="s">
        <v>18</v>
      </c>
      <c r="J19" s="13">
        <v>8</v>
      </c>
      <c r="K19" s="16">
        <v>4</v>
      </c>
      <c r="L19" s="14">
        <v>30603</v>
      </c>
      <c r="M19" s="22">
        <v>6251</v>
      </c>
      <c r="N19" s="17">
        <v>45317</v>
      </c>
      <c r="O19" s="23" t="s">
        <v>100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137</v>
      </c>
      <c r="D20" s="14">
        <v>2182.8000000000002</v>
      </c>
      <c r="E20" s="14" t="s">
        <v>18</v>
      </c>
      <c r="F20" s="15" t="s">
        <v>18</v>
      </c>
      <c r="G20" s="22">
        <v>418</v>
      </c>
      <c r="H20" s="22">
        <v>9</v>
      </c>
      <c r="I20" s="16">
        <f t="shared" ref="I20:I42" si="1">G20/H20</f>
        <v>46.444444444444443</v>
      </c>
      <c r="J20" s="13">
        <v>3</v>
      </c>
      <c r="K20" s="16" t="s">
        <v>18</v>
      </c>
      <c r="L20" s="14">
        <v>591550.18000000005</v>
      </c>
      <c r="M20" s="22">
        <v>109002</v>
      </c>
      <c r="N20" s="17">
        <v>45023</v>
      </c>
      <c r="O20" s="23" t="s">
        <v>21</v>
      </c>
      <c r="P20" s="24"/>
    </row>
    <row r="21" spans="1:16" s="25" customFormat="1" ht="24.95" customHeight="1">
      <c r="A21" s="12">
        <v>19</v>
      </c>
      <c r="B21" s="13">
        <v>14</v>
      </c>
      <c r="C21" s="20" t="s">
        <v>105</v>
      </c>
      <c r="D21" s="14">
        <v>2145</v>
      </c>
      <c r="E21" s="14">
        <v>4475.49</v>
      </c>
      <c r="F21" s="15">
        <f>(D21-E21)/E21</f>
        <v>-0.52072287056836231</v>
      </c>
      <c r="G21" s="22">
        <v>335</v>
      </c>
      <c r="H21" s="22">
        <v>13</v>
      </c>
      <c r="I21" s="16">
        <f t="shared" si="1"/>
        <v>25.76923076923077</v>
      </c>
      <c r="J21" s="13">
        <v>6</v>
      </c>
      <c r="K21" s="16">
        <v>3</v>
      </c>
      <c r="L21" s="14">
        <v>28916.74</v>
      </c>
      <c r="M21" s="22">
        <v>4569</v>
      </c>
      <c r="N21" s="17">
        <v>45324</v>
      </c>
      <c r="O21" s="23" t="s">
        <v>31</v>
      </c>
      <c r="P21" s="24"/>
    </row>
    <row r="22" spans="1:16" s="25" customFormat="1" ht="24.95" customHeight="1">
      <c r="A22" s="12">
        <v>20</v>
      </c>
      <c r="B22" s="13">
        <v>12</v>
      </c>
      <c r="C22" s="20" t="s">
        <v>121</v>
      </c>
      <c r="D22" s="14">
        <v>1868.7</v>
      </c>
      <c r="E22" s="14">
        <v>6571.71</v>
      </c>
      <c r="F22" s="15">
        <f>(D22-E22)/E22</f>
        <v>-0.71564478651675134</v>
      </c>
      <c r="G22" s="22">
        <v>294</v>
      </c>
      <c r="H22" s="22">
        <v>15</v>
      </c>
      <c r="I22" s="16">
        <f t="shared" si="1"/>
        <v>19.600000000000001</v>
      </c>
      <c r="J22" s="13">
        <v>8</v>
      </c>
      <c r="K22" s="16">
        <v>2</v>
      </c>
      <c r="L22" s="14">
        <v>14679.82</v>
      </c>
      <c r="M22" s="22">
        <v>2304</v>
      </c>
      <c r="N22" s="17">
        <v>45331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7</v>
      </c>
      <c r="C23" s="20" t="s">
        <v>118</v>
      </c>
      <c r="D23" s="14">
        <v>1860.38</v>
      </c>
      <c r="E23" s="14">
        <v>16402.37</v>
      </c>
      <c r="F23" s="15">
        <f>(D23-E23)/E23</f>
        <v>-0.88657858589947669</v>
      </c>
      <c r="G23" s="22">
        <v>252</v>
      </c>
      <c r="H23" s="22">
        <v>6</v>
      </c>
      <c r="I23" s="16">
        <f t="shared" si="1"/>
        <v>42</v>
      </c>
      <c r="J23" s="13">
        <v>1</v>
      </c>
      <c r="K23" s="15" t="s">
        <v>18</v>
      </c>
      <c r="L23" s="14">
        <v>476132.57</v>
      </c>
      <c r="M23" s="22">
        <v>71127</v>
      </c>
      <c r="N23" s="17">
        <v>44456</v>
      </c>
      <c r="O23" s="23" t="s">
        <v>31</v>
      </c>
      <c r="P23" s="24"/>
    </row>
    <row r="24" spans="1:16" s="25" customFormat="1" ht="24.95" customHeight="1">
      <c r="A24" s="12">
        <v>22</v>
      </c>
      <c r="B24" s="13" t="s">
        <v>108</v>
      </c>
      <c r="C24" s="20" t="s">
        <v>131</v>
      </c>
      <c r="D24" s="14">
        <v>1715.1</v>
      </c>
      <c r="E24" s="14" t="s">
        <v>18</v>
      </c>
      <c r="F24" s="15" t="s">
        <v>18</v>
      </c>
      <c r="G24" s="22">
        <v>286</v>
      </c>
      <c r="H24" s="22">
        <v>2</v>
      </c>
      <c r="I24" s="16">
        <f t="shared" si="1"/>
        <v>143</v>
      </c>
      <c r="J24" s="13">
        <v>2</v>
      </c>
      <c r="K24" s="16">
        <v>0</v>
      </c>
      <c r="L24" s="14">
        <v>1755.1</v>
      </c>
      <c r="M24" s="22">
        <v>406</v>
      </c>
      <c r="N24" s="17" t="s">
        <v>106</v>
      </c>
      <c r="O24" s="23" t="s">
        <v>38</v>
      </c>
      <c r="P24" s="24"/>
    </row>
    <row r="25" spans="1:16" s="25" customFormat="1" ht="24.95" customHeight="1">
      <c r="A25" s="12">
        <v>23</v>
      </c>
      <c r="B25" s="13" t="s">
        <v>16</v>
      </c>
      <c r="C25" s="20" t="s">
        <v>144</v>
      </c>
      <c r="D25" s="14">
        <v>1303.4000000000001</v>
      </c>
      <c r="E25" s="14" t="s">
        <v>18</v>
      </c>
      <c r="F25" s="14" t="s">
        <v>18</v>
      </c>
      <c r="G25" s="22">
        <v>180</v>
      </c>
      <c r="H25" s="22">
        <v>4</v>
      </c>
      <c r="I25" s="16">
        <f t="shared" si="1"/>
        <v>45</v>
      </c>
      <c r="J25" s="13">
        <v>1</v>
      </c>
      <c r="K25" s="16">
        <v>1</v>
      </c>
      <c r="L25" s="14">
        <v>1303.4000000000001</v>
      </c>
      <c r="M25" s="22">
        <v>180</v>
      </c>
      <c r="N25" s="17">
        <v>45338</v>
      </c>
      <c r="O25" s="23" t="s">
        <v>145</v>
      </c>
      <c r="P25" s="18"/>
    </row>
    <row r="26" spans="1:16" s="25" customFormat="1" ht="24.95" customHeight="1">
      <c r="A26" s="12">
        <v>24</v>
      </c>
      <c r="B26" s="13">
        <v>11</v>
      </c>
      <c r="C26" s="20" t="s">
        <v>109</v>
      </c>
      <c r="D26" s="14">
        <v>1146.2</v>
      </c>
      <c r="E26" s="14">
        <v>6602.76</v>
      </c>
      <c r="F26" s="15">
        <f>(D26-E26)/E26</f>
        <v>-0.82640592721831485</v>
      </c>
      <c r="G26" s="22">
        <v>167</v>
      </c>
      <c r="H26" s="22">
        <v>7</v>
      </c>
      <c r="I26" s="16">
        <f t="shared" si="1"/>
        <v>23.857142857142858</v>
      </c>
      <c r="J26" s="13">
        <v>3</v>
      </c>
      <c r="K26" s="16">
        <v>3</v>
      </c>
      <c r="L26" s="14">
        <v>44333.8</v>
      </c>
      <c r="M26" s="22">
        <v>6330</v>
      </c>
      <c r="N26" s="17">
        <v>45324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20</v>
      </c>
      <c r="C27" s="20" t="s">
        <v>55</v>
      </c>
      <c r="D27" s="14">
        <v>1128.83</v>
      </c>
      <c r="E27" s="14">
        <v>1411.55</v>
      </c>
      <c r="F27" s="15">
        <f>(D27-E27)/E27</f>
        <v>-0.20029046084091959</v>
      </c>
      <c r="G27" s="22">
        <v>200</v>
      </c>
      <c r="H27" s="22">
        <v>7</v>
      </c>
      <c r="I27" s="16">
        <f t="shared" si="1"/>
        <v>28.571428571428573</v>
      </c>
      <c r="J27" s="13">
        <v>3</v>
      </c>
      <c r="K27" s="16">
        <v>7</v>
      </c>
      <c r="L27" s="14">
        <v>45634.36</v>
      </c>
      <c r="M27" s="22">
        <v>8688</v>
      </c>
      <c r="N27" s="17">
        <v>45296</v>
      </c>
      <c r="O27" s="23" t="s">
        <v>56</v>
      </c>
      <c r="P27" s="24"/>
    </row>
    <row r="28" spans="1:16" s="25" customFormat="1" ht="24.95" customHeight="1">
      <c r="A28" s="12">
        <v>26</v>
      </c>
      <c r="B28" s="13">
        <v>22</v>
      </c>
      <c r="C28" s="20" t="s">
        <v>26</v>
      </c>
      <c r="D28" s="14">
        <v>1105.26</v>
      </c>
      <c r="E28" s="14">
        <v>680.56</v>
      </c>
      <c r="F28" s="15">
        <f>(D28-E28)/E28</f>
        <v>0.62404490419654413</v>
      </c>
      <c r="G28" s="22">
        <v>136</v>
      </c>
      <c r="H28" s="22">
        <v>6</v>
      </c>
      <c r="I28" s="16">
        <f t="shared" si="1"/>
        <v>22.666666666666668</v>
      </c>
      <c r="J28" s="13">
        <v>1</v>
      </c>
      <c r="K28" s="16">
        <v>12</v>
      </c>
      <c r="L28" s="14">
        <v>521290.89</v>
      </c>
      <c r="M28" s="22">
        <v>71423</v>
      </c>
      <c r="N28" s="17">
        <v>45261</v>
      </c>
      <c r="O28" s="23" t="s">
        <v>27</v>
      </c>
      <c r="P28" s="24"/>
    </row>
    <row r="29" spans="1:16" s="25" customFormat="1" ht="24.95" customHeight="1">
      <c r="A29" s="12">
        <v>27</v>
      </c>
      <c r="B29" s="13" t="s">
        <v>16</v>
      </c>
      <c r="C29" s="20" t="s">
        <v>138</v>
      </c>
      <c r="D29" s="14">
        <v>1072.29</v>
      </c>
      <c r="E29" s="14" t="s">
        <v>18</v>
      </c>
      <c r="F29" s="15" t="s">
        <v>18</v>
      </c>
      <c r="G29" s="22">
        <v>225</v>
      </c>
      <c r="H29" s="22">
        <v>16</v>
      </c>
      <c r="I29" s="16">
        <f t="shared" si="1"/>
        <v>14.0625</v>
      </c>
      <c r="J29" s="13">
        <v>8</v>
      </c>
      <c r="K29" s="16">
        <v>1</v>
      </c>
      <c r="L29" s="14">
        <v>1072.29</v>
      </c>
      <c r="M29" s="22">
        <v>225</v>
      </c>
      <c r="N29" s="17">
        <v>45338</v>
      </c>
      <c r="O29" s="23" t="s">
        <v>83</v>
      </c>
      <c r="P29" s="24"/>
    </row>
    <row r="30" spans="1:16" s="25" customFormat="1" ht="24.95" customHeight="1">
      <c r="A30" s="12">
        <v>28</v>
      </c>
      <c r="B30" s="13">
        <v>25</v>
      </c>
      <c r="C30" s="20" t="s">
        <v>42</v>
      </c>
      <c r="D30" s="14">
        <v>837.4</v>
      </c>
      <c r="E30" s="14">
        <v>306.2</v>
      </c>
      <c r="F30" s="15">
        <f>(D30-E30)/E30</f>
        <v>1.73481384715872</v>
      </c>
      <c r="G30" s="22">
        <v>126</v>
      </c>
      <c r="H30" s="16">
        <v>5</v>
      </c>
      <c r="I30" s="16">
        <f t="shared" si="1"/>
        <v>25.2</v>
      </c>
      <c r="J30" s="13">
        <v>3</v>
      </c>
      <c r="K30" s="16">
        <v>13</v>
      </c>
      <c r="L30" s="14">
        <v>54616.5</v>
      </c>
      <c r="M30" s="22">
        <v>8637</v>
      </c>
      <c r="N30" s="17">
        <v>45254</v>
      </c>
      <c r="O30" s="23" t="s">
        <v>38</v>
      </c>
      <c r="P30" s="24"/>
    </row>
    <row r="31" spans="1:16" s="25" customFormat="1" ht="24.95" customHeight="1">
      <c r="A31" s="12">
        <v>29</v>
      </c>
      <c r="B31" s="13">
        <v>27</v>
      </c>
      <c r="C31" s="20" t="s">
        <v>70</v>
      </c>
      <c r="D31" s="14">
        <v>431.4</v>
      </c>
      <c r="E31" s="14">
        <v>197.6</v>
      </c>
      <c r="F31" s="15">
        <f>(D31-E31)/E31</f>
        <v>1.1831983805668016</v>
      </c>
      <c r="G31" s="22">
        <v>56</v>
      </c>
      <c r="H31" s="22">
        <v>3</v>
      </c>
      <c r="I31" s="16">
        <f t="shared" si="1"/>
        <v>18.666666666666668</v>
      </c>
      <c r="J31" s="13">
        <v>2</v>
      </c>
      <c r="K31" s="16">
        <v>6</v>
      </c>
      <c r="L31" s="14">
        <v>9457.75</v>
      </c>
      <c r="M31" s="22">
        <v>1501</v>
      </c>
      <c r="N31" s="17">
        <v>45303</v>
      </c>
      <c r="O31" s="23" t="s">
        <v>29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39</v>
      </c>
      <c r="D32" s="14">
        <v>370</v>
      </c>
      <c r="E32" s="14" t="s">
        <v>18</v>
      </c>
      <c r="F32" s="15" t="s">
        <v>18</v>
      </c>
      <c r="G32" s="22">
        <v>71</v>
      </c>
      <c r="H32" s="22">
        <v>1</v>
      </c>
      <c r="I32" s="16">
        <f t="shared" si="1"/>
        <v>71</v>
      </c>
      <c r="J32" s="13">
        <v>1</v>
      </c>
      <c r="K32" s="16" t="s">
        <v>18</v>
      </c>
      <c r="L32" s="14">
        <v>58425.52</v>
      </c>
      <c r="M32" s="22">
        <v>9143</v>
      </c>
      <c r="N32" s="17">
        <v>45254</v>
      </c>
      <c r="O32" s="23" t="s">
        <v>31</v>
      </c>
      <c r="P32" s="24"/>
    </row>
    <row r="33" spans="1:18" s="25" customFormat="1" ht="24.95" customHeight="1">
      <c r="A33" s="12">
        <v>31</v>
      </c>
      <c r="B33" s="13">
        <v>34</v>
      </c>
      <c r="C33" s="20" t="s">
        <v>37</v>
      </c>
      <c r="D33" s="14">
        <v>302.2</v>
      </c>
      <c r="E33" s="14">
        <v>48</v>
      </c>
      <c r="F33" s="15">
        <f>(D33-E33)/E33</f>
        <v>5.2958333333333334</v>
      </c>
      <c r="G33" s="22">
        <v>43</v>
      </c>
      <c r="H33" s="22">
        <v>2</v>
      </c>
      <c r="I33" s="16">
        <f t="shared" si="1"/>
        <v>21.5</v>
      </c>
      <c r="J33" s="13">
        <v>1</v>
      </c>
      <c r="K33" s="16" t="s">
        <v>18</v>
      </c>
      <c r="L33" s="14">
        <v>32504.05</v>
      </c>
      <c r="M33" s="22">
        <v>5070</v>
      </c>
      <c r="N33" s="17">
        <v>45275</v>
      </c>
      <c r="O33" s="23" t="s">
        <v>38</v>
      </c>
      <c r="P33" s="24"/>
    </row>
    <row r="34" spans="1:18" s="25" customFormat="1" ht="24.95" customHeight="1">
      <c r="A34" s="12">
        <v>32</v>
      </c>
      <c r="B34" s="13">
        <v>32</v>
      </c>
      <c r="C34" s="20" t="s">
        <v>117</v>
      </c>
      <c r="D34" s="14">
        <v>238</v>
      </c>
      <c r="E34" s="14">
        <v>76</v>
      </c>
      <c r="F34" s="15">
        <f>(D34-E34)/E34</f>
        <v>2.1315789473684212</v>
      </c>
      <c r="G34" s="22">
        <v>42</v>
      </c>
      <c r="H34" s="22">
        <v>2</v>
      </c>
      <c r="I34" s="16">
        <f t="shared" si="1"/>
        <v>21</v>
      </c>
      <c r="J34" s="13">
        <v>2</v>
      </c>
      <c r="K34" s="16">
        <v>2</v>
      </c>
      <c r="L34" s="14">
        <v>489.5</v>
      </c>
      <c r="M34" s="22">
        <v>101</v>
      </c>
      <c r="N34" s="17">
        <v>45331</v>
      </c>
      <c r="O34" s="23" t="s">
        <v>46</v>
      </c>
      <c r="P34" s="24"/>
    </row>
    <row r="35" spans="1:18" s="25" customFormat="1" ht="24.95" customHeight="1">
      <c r="A35" s="12">
        <v>33</v>
      </c>
      <c r="B35" s="13">
        <v>17</v>
      </c>
      <c r="C35" s="20" t="s">
        <v>75</v>
      </c>
      <c r="D35" s="14">
        <v>220.9</v>
      </c>
      <c r="E35" s="14">
        <v>2364.1999999999998</v>
      </c>
      <c r="F35" s="15">
        <f>(D35-E35)/E35</f>
        <v>-0.906564588444294</v>
      </c>
      <c r="G35" s="22">
        <v>28</v>
      </c>
      <c r="H35" s="22">
        <v>1</v>
      </c>
      <c r="I35" s="16">
        <f t="shared" si="1"/>
        <v>28</v>
      </c>
      <c r="J35" s="13">
        <v>1</v>
      </c>
      <c r="K35" s="16">
        <v>6</v>
      </c>
      <c r="L35" s="14">
        <v>144358.75</v>
      </c>
      <c r="M35" s="22">
        <v>20799</v>
      </c>
      <c r="N35" s="17">
        <v>45303</v>
      </c>
      <c r="O35" s="23" t="s">
        <v>56</v>
      </c>
      <c r="P35" s="24"/>
    </row>
    <row r="36" spans="1:18" s="25" customFormat="1" ht="24.95" customHeight="1">
      <c r="A36" s="12">
        <v>34</v>
      </c>
      <c r="B36" s="13">
        <v>24</v>
      </c>
      <c r="C36" s="20" t="s">
        <v>28</v>
      </c>
      <c r="D36" s="14">
        <v>190</v>
      </c>
      <c r="E36" s="14">
        <v>361.5</v>
      </c>
      <c r="F36" s="15">
        <f>(D36-E36)/E36</f>
        <v>-0.47441217150760717</v>
      </c>
      <c r="G36" s="22">
        <v>38</v>
      </c>
      <c r="H36" s="13">
        <v>2</v>
      </c>
      <c r="I36" s="16">
        <f t="shared" si="1"/>
        <v>19</v>
      </c>
      <c r="J36" s="13">
        <v>1</v>
      </c>
      <c r="K36" s="13">
        <v>8</v>
      </c>
      <c r="L36" s="14">
        <v>41393.82</v>
      </c>
      <c r="M36" s="22">
        <v>8191</v>
      </c>
      <c r="N36" s="17">
        <v>45289</v>
      </c>
      <c r="O36" s="23" t="s">
        <v>29</v>
      </c>
      <c r="P36" s="24"/>
    </row>
    <row r="37" spans="1:18" s="25" customFormat="1" ht="24.95" customHeight="1">
      <c r="A37" s="12">
        <v>35</v>
      </c>
      <c r="B37" s="14" t="s">
        <v>18</v>
      </c>
      <c r="C37" s="20" t="s">
        <v>44</v>
      </c>
      <c r="D37" s="14">
        <v>131.1</v>
      </c>
      <c r="E37" s="14" t="s">
        <v>18</v>
      </c>
      <c r="F37" s="15" t="s">
        <v>18</v>
      </c>
      <c r="G37" s="22">
        <v>17</v>
      </c>
      <c r="H37" s="22">
        <v>1</v>
      </c>
      <c r="I37" s="16">
        <f t="shared" si="1"/>
        <v>17</v>
      </c>
      <c r="J37" s="13">
        <v>1</v>
      </c>
      <c r="K37" s="16" t="s">
        <v>18</v>
      </c>
      <c r="L37" s="14">
        <v>207704.24</v>
      </c>
      <c r="M37" s="22">
        <v>32108</v>
      </c>
      <c r="N37" s="17">
        <v>45191</v>
      </c>
      <c r="O37" s="23" t="s">
        <v>38</v>
      </c>
      <c r="P37" s="18"/>
    </row>
    <row r="38" spans="1:18" s="25" customFormat="1" ht="24.95" customHeight="1">
      <c r="A38" s="12">
        <v>36</v>
      </c>
      <c r="B38" s="14" t="s">
        <v>18</v>
      </c>
      <c r="C38" s="20" t="s">
        <v>89</v>
      </c>
      <c r="D38" s="14">
        <v>124</v>
      </c>
      <c r="E38" s="14" t="s">
        <v>18</v>
      </c>
      <c r="F38" s="15" t="s">
        <v>18</v>
      </c>
      <c r="G38" s="22">
        <v>24</v>
      </c>
      <c r="H38" s="22">
        <v>1</v>
      </c>
      <c r="I38" s="16">
        <f t="shared" si="1"/>
        <v>24</v>
      </c>
      <c r="J38" s="13">
        <v>1</v>
      </c>
      <c r="K38" s="16" t="s">
        <v>18</v>
      </c>
      <c r="L38" s="14">
        <v>3232.58</v>
      </c>
      <c r="M38" s="22">
        <v>709</v>
      </c>
      <c r="N38" s="17">
        <v>45282</v>
      </c>
      <c r="O38" s="23" t="s">
        <v>38</v>
      </c>
      <c r="P38" s="24"/>
    </row>
    <row r="39" spans="1:18" s="25" customFormat="1" ht="24.95" customHeight="1">
      <c r="A39" s="12">
        <v>37</v>
      </c>
      <c r="B39" s="13">
        <v>21</v>
      </c>
      <c r="C39" s="20" t="s">
        <v>72</v>
      </c>
      <c r="D39" s="14">
        <v>122.6</v>
      </c>
      <c r="E39" s="14">
        <v>851.71</v>
      </c>
      <c r="F39" s="15">
        <f>(D39-E39)/E39</f>
        <v>-0.8560542907797255</v>
      </c>
      <c r="G39" s="22">
        <v>16</v>
      </c>
      <c r="H39" s="22">
        <v>1</v>
      </c>
      <c r="I39" s="16">
        <f t="shared" si="1"/>
        <v>16</v>
      </c>
      <c r="J39" s="13">
        <v>1</v>
      </c>
      <c r="K39" s="16">
        <v>6</v>
      </c>
      <c r="L39" s="14">
        <v>71104.06</v>
      </c>
      <c r="M39" s="22">
        <v>11062</v>
      </c>
      <c r="N39" s="17">
        <v>45303</v>
      </c>
      <c r="O39" s="23" t="s">
        <v>38</v>
      </c>
      <c r="P39" s="24"/>
    </row>
    <row r="40" spans="1:18" s="25" customFormat="1" ht="24.95" customHeight="1">
      <c r="A40" s="12">
        <v>38</v>
      </c>
      <c r="B40" s="13">
        <v>29</v>
      </c>
      <c r="C40" s="20" t="s">
        <v>91</v>
      </c>
      <c r="D40" s="14">
        <v>100.4</v>
      </c>
      <c r="E40" s="14">
        <v>170.4</v>
      </c>
      <c r="F40" s="15">
        <f>(D40-E40)/E40</f>
        <v>-0.41079812206572769</v>
      </c>
      <c r="G40" s="22">
        <v>13</v>
      </c>
      <c r="H40" s="22">
        <v>2</v>
      </c>
      <c r="I40" s="16">
        <f t="shared" si="1"/>
        <v>6.5</v>
      </c>
      <c r="J40" s="13">
        <v>2</v>
      </c>
      <c r="K40" s="16">
        <v>7</v>
      </c>
      <c r="L40" s="14">
        <v>6738.26</v>
      </c>
      <c r="M40" s="22">
        <v>1104</v>
      </c>
      <c r="N40" s="17">
        <v>45296</v>
      </c>
      <c r="O40" s="23" t="s">
        <v>50</v>
      </c>
      <c r="P40" s="24"/>
    </row>
    <row r="41" spans="1:18" s="19" customFormat="1" ht="23.25" customHeight="1">
      <c r="A41" s="12">
        <v>39</v>
      </c>
      <c r="B41" s="13">
        <v>31</v>
      </c>
      <c r="C41" s="20" t="s">
        <v>45</v>
      </c>
      <c r="D41" s="14">
        <v>85</v>
      </c>
      <c r="E41" s="14">
        <v>85</v>
      </c>
      <c r="F41" s="15">
        <f>(D41-E41)/E41</f>
        <v>0</v>
      </c>
      <c r="G41" s="22">
        <v>17</v>
      </c>
      <c r="H41" s="22">
        <v>1</v>
      </c>
      <c r="I41" s="16">
        <f t="shared" si="1"/>
        <v>17</v>
      </c>
      <c r="J41" s="13">
        <v>1</v>
      </c>
      <c r="K41" s="16">
        <v>8</v>
      </c>
      <c r="L41" s="14">
        <v>2756.02</v>
      </c>
      <c r="M41" s="22">
        <v>613</v>
      </c>
      <c r="N41" s="17">
        <v>45289</v>
      </c>
      <c r="O41" s="23" t="s">
        <v>46</v>
      </c>
      <c r="P41" s="24"/>
      <c r="R41" s="12"/>
    </row>
    <row r="42" spans="1:18" s="19" customFormat="1" ht="23.25" customHeight="1">
      <c r="A42" s="12">
        <v>40</v>
      </c>
      <c r="B42" s="14" t="s">
        <v>18</v>
      </c>
      <c r="C42" s="20" t="s">
        <v>111</v>
      </c>
      <c r="D42" s="14">
        <v>25.5</v>
      </c>
      <c r="E42" s="14" t="s">
        <v>18</v>
      </c>
      <c r="F42" s="14" t="s">
        <v>18</v>
      </c>
      <c r="G42" s="22">
        <v>7</v>
      </c>
      <c r="H42" s="22">
        <v>1</v>
      </c>
      <c r="I42" s="16">
        <f t="shared" si="1"/>
        <v>7</v>
      </c>
      <c r="J42" s="13">
        <v>1</v>
      </c>
      <c r="K42" s="14" t="s">
        <v>18</v>
      </c>
      <c r="L42" s="14">
        <v>519.16</v>
      </c>
      <c r="M42" s="22">
        <v>92</v>
      </c>
      <c r="N42" s="17">
        <v>45324</v>
      </c>
      <c r="O42" s="23" t="s">
        <v>69</v>
      </c>
      <c r="P42" s="24"/>
      <c r="R42" s="12"/>
    </row>
    <row r="43" spans="1:18" s="27" customFormat="1" ht="24.75" customHeight="1">
      <c r="B43" s="28"/>
      <c r="C43" s="29" t="s">
        <v>146</v>
      </c>
      <c r="D43" s="30">
        <f>SUBTOTAL(109,Table1324567891011121314151716181920212223242625272830293132333436353738345678[Pajamos 
(GBO)])</f>
        <v>483969.20200000011</v>
      </c>
      <c r="E43" s="30" t="s">
        <v>139</v>
      </c>
      <c r="F43" s="31">
        <f t="shared" ref="F43" si="2">(D43-E43)/E43</f>
        <v>0.53946465844930447</v>
      </c>
      <c r="G43" s="32">
        <f>SUBTOTAL(109,Table1324567891011121314151716181920212223242625272830293132333436353738345678[Žiūrovų sk. 
(ADM)])</f>
        <v>69927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8" ht="11.25" hidden="1">
      <c r="F44" s="39"/>
      <c r="L44" s="41"/>
    </row>
    <row r="45" spans="1:18" ht="11.25" hidden="1">
      <c r="F45" s="39"/>
      <c r="L45" s="41"/>
    </row>
    <row r="46" spans="1:18" ht="11.25" hidden="1">
      <c r="F46" s="39"/>
      <c r="L46" s="41"/>
    </row>
    <row r="47" spans="1:18" ht="11.25" hidden="1">
      <c r="F47" s="39"/>
      <c r="L47" s="41"/>
    </row>
    <row r="48" spans="1:18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3F2-43AE-430F-B6C8-7569756CE97E}">
  <dimension ref="A1:XFC65"/>
  <sheetViews>
    <sheetView topLeftCell="A18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116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92017.66</v>
      </c>
      <c r="E3" s="14">
        <v>133312.66</v>
      </c>
      <c r="F3" s="15">
        <f>(D3-E3)/E3</f>
        <v>-0.30976052836992374</v>
      </c>
      <c r="G3" s="21">
        <v>12432</v>
      </c>
      <c r="H3" s="15" t="s">
        <v>18</v>
      </c>
      <c r="I3" s="15" t="s">
        <v>18</v>
      </c>
      <c r="J3" s="15" t="s">
        <v>18</v>
      </c>
      <c r="K3" s="16">
        <v>4</v>
      </c>
      <c r="L3" s="14">
        <v>1024545.49</v>
      </c>
      <c r="M3" s="22">
        <v>146055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90</v>
      </c>
      <c r="D4" s="14">
        <v>38566.400000000001</v>
      </c>
      <c r="E4" s="14">
        <v>45250.99</v>
      </c>
      <c r="F4" s="15">
        <f>(D4-E4)/E4</f>
        <v>-0.14772251391627006</v>
      </c>
      <c r="G4" s="21">
        <v>4987</v>
      </c>
      <c r="H4" s="22">
        <v>84</v>
      </c>
      <c r="I4" s="16">
        <f t="shared" ref="I4:I16" si="0">G4/H4</f>
        <v>59.36904761904762</v>
      </c>
      <c r="J4" s="13">
        <v>12</v>
      </c>
      <c r="K4" s="16">
        <v>4</v>
      </c>
      <c r="L4" s="14">
        <v>225350.31</v>
      </c>
      <c r="M4" s="22">
        <v>32304</v>
      </c>
      <c r="N4" s="17">
        <v>45310</v>
      </c>
      <c r="O4" s="23" t="s">
        <v>33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17</v>
      </c>
      <c r="D5" s="14">
        <v>37943</v>
      </c>
      <c r="E5" s="14">
        <v>53522</v>
      </c>
      <c r="F5" s="15">
        <f>(D5-E5)/E5</f>
        <v>-0.29107656664549159</v>
      </c>
      <c r="G5" s="22">
        <v>5262</v>
      </c>
      <c r="H5" s="13">
        <v>52</v>
      </c>
      <c r="I5" s="16">
        <f t="shared" si="0"/>
        <v>101.19230769230769</v>
      </c>
      <c r="J5" s="13">
        <v>8</v>
      </c>
      <c r="K5" s="13">
        <v>7</v>
      </c>
      <c r="L5" s="14">
        <v>1642047</v>
      </c>
      <c r="M5" s="22">
        <v>228433</v>
      </c>
      <c r="N5" s="17">
        <v>45289</v>
      </c>
      <c r="O5" s="23" t="s">
        <v>19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107</v>
      </c>
      <c r="D6" s="14">
        <v>28498.26</v>
      </c>
      <c r="E6" s="14" t="s">
        <v>18</v>
      </c>
      <c r="F6" s="15" t="s">
        <v>18</v>
      </c>
      <c r="G6" s="21">
        <v>5331</v>
      </c>
      <c r="H6" s="22">
        <v>114</v>
      </c>
      <c r="I6" s="16">
        <f t="shared" si="0"/>
        <v>46.763157894736842</v>
      </c>
      <c r="J6" s="13">
        <v>18</v>
      </c>
      <c r="K6" s="16">
        <v>1</v>
      </c>
      <c r="L6" s="14">
        <v>33213.82</v>
      </c>
      <c r="M6" s="22">
        <v>6180</v>
      </c>
      <c r="N6" s="17">
        <v>45331</v>
      </c>
      <c r="O6" s="23" t="s">
        <v>31</v>
      </c>
      <c r="P6" s="24"/>
      <c r="R6" s="12"/>
    </row>
    <row r="7" spans="1:18" s="25" customFormat="1" ht="24.95" customHeight="1">
      <c r="A7" s="12">
        <v>5</v>
      </c>
      <c r="B7" s="13">
        <v>4</v>
      </c>
      <c r="C7" s="20" t="s">
        <v>20</v>
      </c>
      <c r="D7" s="14">
        <v>18602.66</v>
      </c>
      <c r="E7" s="14">
        <v>26537.66</v>
      </c>
      <c r="F7" s="15">
        <f>(D7-E7)/E7</f>
        <v>-0.29900903093942721</v>
      </c>
      <c r="G7" s="21">
        <v>3408</v>
      </c>
      <c r="H7" s="22">
        <v>59</v>
      </c>
      <c r="I7" s="16">
        <f t="shared" si="0"/>
        <v>57.762711864406782</v>
      </c>
      <c r="J7" s="13">
        <v>11</v>
      </c>
      <c r="K7" s="16">
        <v>8</v>
      </c>
      <c r="L7" s="14">
        <v>471029.21</v>
      </c>
      <c r="M7" s="22">
        <v>86039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5</v>
      </c>
      <c r="C8" s="20" t="s">
        <v>97</v>
      </c>
      <c r="D8" s="14">
        <v>16931.169999999998</v>
      </c>
      <c r="E8" s="14">
        <v>24076.2</v>
      </c>
      <c r="F8" s="15">
        <f>(D8-E8)/E8</f>
        <v>-0.29676734700658752</v>
      </c>
      <c r="G8" s="21">
        <v>2321</v>
      </c>
      <c r="H8" s="22">
        <v>49</v>
      </c>
      <c r="I8" s="16">
        <f t="shared" si="0"/>
        <v>47.367346938775512</v>
      </c>
      <c r="J8" s="13">
        <v>10</v>
      </c>
      <c r="K8" s="16">
        <v>3</v>
      </c>
      <c r="L8" s="14">
        <v>113597.75</v>
      </c>
      <c r="M8" s="22">
        <v>16543</v>
      </c>
      <c r="N8" s="17">
        <v>45317</v>
      </c>
      <c r="O8" s="23" t="s">
        <v>88</v>
      </c>
      <c r="P8" s="24"/>
    </row>
    <row r="9" spans="1:18" s="25" customFormat="1" ht="24.95" customHeight="1">
      <c r="A9" s="12">
        <v>7</v>
      </c>
      <c r="B9" s="14" t="s">
        <v>18</v>
      </c>
      <c r="C9" s="51" t="s">
        <v>118</v>
      </c>
      <c r="D9" s="52">
        <v>16402.37</v>
      </c>
      <c r="E9" s="14" t="s">
        <v>18</v>
      </c>
      <c r="F9" s="15" t="s">
        <v>18</v>
      </c>
      <c r="G9" s="58">
        <v>2228</v>
      </c>
      <c r="H9" s="54">
        <v>76</v>
      </c>
      <c r="I9" s="55">
        <f t="shared" si="0"/>
        <v>29.315789473684209</v>
      </c>
      <c r="J9" s="48">
        <v>15</v>
      </c>
      <c r="K9" s="14" t="s">
        <v>18</v>
      </c>
      <c r="L9" s="14">
        <v>467337.82</v>
      </c>
      <c r="M9" s="22">
        <v>69824</v>
      </c>
      <c r="N9" s="56">
        <v>44456</v>
      </c>
      <c r="O9" s="23" t="s">
        <v>31</v>
      </c>
      <c r="P9" s="18"/>
    </row>
    <row r="10" spans="1:18" s="25" customFormat="1" ht="24.95" customHeight="1">
      <c r="A10" s="12">
        <v>8</v>
      </c>
      <c r="B10" s="13" t="s">
        <v>16</v>
      </c>
      <c r="C10" s="51" t="s">
        <v>119</v>
      </c>
      <c r="D10" s="52">
        <v>9178.92</v>
      </c>
      <c r="E10" s="14" t="s">
        <v>18</v>
      </c>
      <c r="F10" s="53" t="s">
        <v>18</v>
      </c>
      <c r="G10" s="58">
        <v>1313</v>
      </c>
      <c r="H10" s="54">
        <v>52</v>
      </c>
      <c r="I10" s="55">
        <f t="shared" si="0"/>
        <v>25.25</v>
      </c>
      <c r="J10" s="48">
        <v>13</v>
      </c>
      <c r="K10" s="55">
        <v>1</v>
      </c>
      <c r="L10" s="14">
        <v>9297.92</v>
      </c>
      <c r="M10" s="22">
        <v>1329</v>
      </c>
      <c r="N10" s="17">
        <v>45331</v>
      </c>
      <c r="O10" s="49" t="s">
        <v>31</v>
      </c>
      <c r="P10" s="18"/>
    </row>
    <row r="11" spans="1:18" s="25" customFormat="1" ht="24.95" customHeight="1">
      <c r="A11" s="12">
        <v>9</v>
      </c>
      <c r="B11" s="13">
        <v>8</v>
      </c>
      <c r="C11" s="20" t="s">
        <v>22</v>
      </c>
      <c r="D11" s="14">
        <v>9073.7000000000007</v>
      </c>
      <c r="E11" s="14">
        <v>13013.47</v>
      </c>
      <c r="F11" s="15">
        <f>(D11-E11)/E11</f>
        <v>-0.30274553981374674</v>
      </c>
      <c r="G11" s="21">
        <v>1516</v>
      </c>
      <c r="H11" s="22">
        <v>37</v>
      </c>
      <c r="I11" s="16">
        <f t="shared" si="0"/>
        <v>40.972972972972975</v>
      </c>
      <c r="J11" s="13">
        <v>6</v>
      </c>
      <c r="K11" s="16">
        <v>9</v>
      </c>
      <c r="L11" s="14">
        <v>574219.75</v>
      </c>
      <c r="M11" s="22">
        <v>99007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9</v>
      </c>
      <c r="C12" s="20" t="s">
        <v>104</v>
      </c>
      <c r="D12" s="14">
        <v>6754.8</v>
      </c>
      <c r="E12" s="14">
        <v>11513.94</v>
      </c>
      <c r="F12" s="15">
        <f>(D12-E12)/E12</f>
        <v>-0.41333722426901653</v>
      </c>
      <c r="G12" s="21">
        <v>969</v>
      </c>
      <c r="H12" s="22">
        <v>22</v>
      </c>
      <c r="I12" s="16">
        <f t="shared" si="0"/>
        <v>44.045454545454547</v>
      </c>
      <c r="J12" s="13">
        <v>8</v>
      </c>
      <c r="K12" s="16">
        <v>2</v>
      </c>
      <c r="L12" s="14">
        <v>22667.93</v>
      </c>
      <c r="M12" s="22">
        <v>3349</v>
      </c>
      <c r="N12" s="17">
        <v>45324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109</v>
      </c>
      <c r="D13" s="14">
        <v>6602.76</v>
      </c>
      <c r="E13" s="14">
        <v>20109.150000000001</v>
      </c>
      <c r="F13" s="15">
        <f>(D13-E13)/E13</f>
        <v>-0.67165394857564842</v>
      </c>
      <c r="G13" s="21">
        <v>939</v>
      </c>
      <c r="H13" s="22">
        <v>37</v>
      </c>
      <c r="I13" s="16">
        <f t="shared" si="0"/>
        <v>25.378378378378379</v>
      </c>
      <c r="J13" s="13">
        <v>10</v>
      </c>
      <c r="K13" s="16">
        <v>2</v>
      </c>
      <c r="L13" s="14">
        <v>39955.120000000003</v>
      </c>
      <c r="M13" s="22">
        <v>5628</v>
      </c>
      <c r="N13" s="17">
        <v>45324</v>
      </c>
      <c r="O13" s="23" t="s">
        <v>21</v>
      </c>
      <c r="P13" s="24"/>
    </row>
    <row r="14" spans="1:18" s="25" customFormat="1" ht="24.95" customHeight="1">
      <c r="A14" s="12">
        <v>12</v>
      </c>
      <c r="B14" s="13" t="s">
        <v>16</v>
      </c>
      <c r="C14" s="20" t="s">
        <v>121</v>
      </c>
      <c r="D14" s="14">
        <v>6571.71</v>
      </c>
      <c r="E14" s="14" t="s">
        <v>18</v>
      </c>
      <c r="F14" s="15" t="s">
        <v>18</v>
      </c>
      <c r="G14" s="21" t="s">
        <v>122</v>
      </c>
      <c r="H14" s="22">
        <v>43</v>
      </c>
      <c r="I14" s="16">
        <f t="shared" si="0"/>
        <v>23.302325581395348</v>
      </c>
      <c r="J14" s="13">
        <v>19</v>
      </c>
      <c r="K14" s="16">
        <v>1</v>
      </c>
      <c r="L14" s="14">
        <v>7174.21</v>
      </c>
      <c r="M14" s="22">
        <v>1089</v>
      </c>
      <c r="N14" s="17">
        <v>45331</v>
      </c>
      <c r="O14" s="23" t="s">
        <v>38</v>
      </c>
      <c r="P14" s="24"/>
    </row>
    <row r="15" spans="1:18" ht="24.95" customHeight="1">
      <c r="A15" s="12">
        <v>13</v>
      </c>
      <c r="B15" s="13">
        <v>12</v>
      </c>
      <c r="C15" s="20" t="s">
        <v>87</v>
      </c>
      <c r="D15" s="14">
        <v>5418.88</v>
      </c>
      <c r="E15" s="14">
        <v>7578.1</v>
      </c>
      <c r="F15" s="15">
        <f t="shared" ref="F15:F20" si="1">(D15-E15)/E15</f>
        <v>-0.28492893997176078</v>
      </c>
      <c r="G15" s="21">
        <v>988</v>
      </c>
      <c r="H15" s="22">
        <v>32</v>
      </c>
      <c r="I15" s="16">
        <f t="shared" si="0"/>
        <v>30.875</v>
      </c>
      <c r="J15" s="13">
        <v>11</v>
      </c>
      <c r="K15" s="16">
        <v>4</v>
      </c>
      <c r="L15" s="14">
        <v>42961.52</v>
      </c>
      <c r="M15" s="22">
        <v>8396</v>
      </c>
      <c r="N15" s="17">
        <v>45310</v>
      </c>
      <c r="O15" s="23" t="s">
        <v>88</v>
      </c>
      <c r="P15" s="24"/>
    </row>
    <row r="16" spans="1:18" s="25" customFormat="1" ht="24.95" customHeight="1">
      <c r="A16" s="12">
        <v>14</v>
      </c>
      <c r="B16" s="13">
        <v>7</v>
      </c>
      <c r="C16" s="20" t="s">
        <v>105</v>
      </c>
      <c r="D16" s="14">
        <v>4475.49</v>
      </c>
      <c r="E16" s="14">
        <v>14567.68</v>
      </c>
      <c r="F16" s="15">
        <f t="shared" si="1"/>
        <v>-0.6927794954309815</v>
      </c>
      <c r="G16" s="21">
        <v>674</v>
      </c>
      <c r="H16" s="22">
        <v>22</v>
      </c>
      <c r="I16" s="16">
        <f t="shared" si="0"/>
        <v>30.636363636363637</v>
      </c>
      <c r="J16" s="13">
        <v>9</v>
      </c>
      <c r="K16" s="16">
        <v>2</v>
      </c>
      <c r="L16" s="14">
        <v>24625.07</v>
      </c>
      <c r="M16" s="22">
        <v>3880</v>
      </c>
      <c r="N16" s="17">
        <v>45324</v>
      </c>
      <c r="O16" s="23" t="s">
        <v>31</v>
      </c>
      <c r="P16" s="24"/>
    </row>
    <row r="17" spans="1:16" ht="24.95" customHeight="1">
      <c r="A17" s="12">
        <v>15</v>
      </c>
      <c r="B17" s="13">
        <v>10</v>
      </c>
      <c r="C17" s="20" t="s">
        <v>99</v>
      </c>
      <c r="D17" s="14">
        <v>3709</v>
      </c>
      <c r="E17" s="14">
        <v>8843.26</v>
      </c>
      <c r="F17" s="15">
        <f t="shared" si="1"/>
        <v>-0.58058453556720035</v>
      </c>
      <c r="G17" s="21">
        <v>702</v>
      </c>
      <c r="H17" s="16" t="s">
        <v>18</v>
      </c>
      <c r="I17" s="16" t="s">
        <v>18</v>
      </c>
      <c r="J17" s="13">
        <v>9</v>
      </c>
      <c r="K17" s="16">
        <v>3</v>
      </c>
      <c r="L17" s="14">
        <v>26595</v>
      </c>
      <c r="M17" s="22">
        <v>5369</v>
      </c>
      <c r="N17" s="17">
        <v>45317</v>
      </c>
      <c r="O17" s="23" t="s">
        <v>100</v>
      </c>
      <c r="P17" s="24"/>
    </row>
    <row r="18" spans="1:16" ht="24.95" customHeight="1">
      <c r="A18" s="12">
        <v>16</v>
      </c>
      <c r="B18" s="13">
        <v>19</v>
      </c>
      <c r="C18" s="20" t="s">
        <v>32</v>
      </c>
      <c r="D18" s="14">
        <v>2511.04</v>
      </c>
      <c r="E18" s="14">
        <v>1973.89</v>
      </c>
      <c r="F18" s="15">
        <f t="shared" si="1"/>
        <v>0.27212762615951236</v>
      </c>
      <c r="G18" s="21">
        <v>440</v>
      </c>
      <c r="H18" s="22">
        <v>8</v>
      </c>
      <c r="I18" s="16">
        <f t="shared" ref="I18:I37" si="2">G18/H18</f>
        <v>55</v>
      </c>
      <c r="J18" s="13">
        <v>2</v>
      </c>
      <c r="K18" s="16">
        <v>12</v>
      </c>
      <c r="L18" s="14">
        <v>259470</v>
      </c>
      <c r="M18" s="22">
        <v>49438</v>
      </c>
      <c r="N18" s="17">
        <v>45254</v>
      </c>
      <c r="O18" s="23" t="s">
        <v>33</v>
      </c>
      <c r="P18" s="24"/>
    </row>
    <row r="19" spans="1:16" s="25" customFormat="1" ht="24.95" customHeight="1">
      <c r="A19" s="12">
        <v>17</v>
      </c>
      <c r="B19" s="13">
        <v>11</v>
      </c>
      <c r="C19" s="20" t="s">
        <v>75</v>
      </c>
      <c r="D19" s="14">
        <v>2364.1999999999998</v>
      </c>
      <c r="E19" s="14">
        <v>7667.44</v>
      </c>
      <c r="F19" s="15">
        <f t="shared" si="1"/>
        <v>-0.69165718936176879</v>
      </c>
      <c r="G19" s="21">
        <v>350</v>
      </c>
      <c r="H19" s="22">
        <v>9</v>
      </c>
      <c r="I19" s="16">
        <f t="shared" si="2"/>
        <v>38.888888888888886</v>
      </c>
      <c r="J19" s="13">
        <v>5</v>
      </c>
      <c r="K19" s="16">
        <v>5</v>
      </c>
      <c r="L19" s="14">
        <v>143453.45000000001</v>
      </c>
      <c r="M19" s="22">
        <v>20665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3">
        <v>18</v>
      </c>
      <c r="C20" s="20" t="s">
        <v>54</v>
      </c>
      <c r="D20" s="14">
        <v>1805.91</v>
      </c>
      <c r="E20" s="14">
        <v>2288.3000000000002</v>
      </c>
      <c r="F20" s="15">
        <f t="shared" si="1"/>
        <v>-0.21080714941222745</v>
      </c>
      <c r="G20" s="21">
        <v>273</v>
      </c>
      <c r="H20" s="22">
        <v>7</v>
      </c>
      <c r="I20" s="16">
        <f t="shared" si="2"/>
        <v>39</v>
      </c>
      <c r="J20" s="13">
        <v>3</v>
      </c>
      <c r="K20" s="16">
        <v>6</v>
      </c>
      <c r="L20" s="14">
        <v>135771.26</v>
      </c>
      <c r="M20" s="22">
        <v>20360</v>
      </c>
      <c r="N20" s="17">
        <v>45296</v>
      </c>
      <c r="O20" s="23" t="s">
        <v>27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125</v>
      </c>
      <c r="D21" s="14">
        <v>1623.0300000000002</v>
      </c>
      <c r="E21" s="46" t="s">
        <v>18</v>
      </c>
      <c r="F21" s="15" t="s">
        <v>18</v>
      </c>
      <c r="G21" s="21">
        <v>235</v>
      </c>
      <c r="H21" s="22">
        <v>14</v>
      </c>
      <c r="I21" s="16">
        <f t="shared" si="2"/>
        <v>16.785714285714285</v>
      </c>
      <c r="J21" s="13">
        <v>5</v>
      </c>
      <c r="K21" s="16">
        <v>1</v>
      </c>
      <c r="L21" s="14">
        <v>1623.0300000000002</v>
      </c>
      <c r="M21" s="22">
        <v>235</v>
      </c>
      <c r="N21" s="17">
        <v>44966</v>
      </c>
      <c r="O21" s="23" t="s">
        <v>83</v>
      </c>
      <c r="P21" s="24"/>
    </row>
    <row r="22" spans="1:16" ht="24.95" customHeight="1">
      <c r="A22" s="12">
        <v>20</v>
      </c>
      <c r="B22" s="13">
        <v>14</v>
      </c>
      <c r="C22" s="20" t="s">
        <v>55</v>
      </c>
      <c r="D22" s="14">
        <v>1411.55</v>
      </c>
      <c r="E22" s="14">
        <v>4425.78</v>
      </c>
      <c r="F22" s="15">
        <f t="shared" ref="F22:F27" si="3">(D22-E22)/E22</f>
        <v>-0.68106186932021018</v>
      </c>
      <c r="G22" s="21">
        <v>248</v>
      </c>
      <c r="H22" s="22">
        <v>16</v>
      </c>
      <c r="I22" s="16">
        <f t="shared" si="2"/>
        <v>15.5</v>
      </c>
      <c r="J22" s="13">
        <v>6</v>
      </c>
      <c r="K22" s="16">
        <v>6</v>
      </c>
      <c r="L22" s="14">
        <v>44133.5</v>
      </c>
      <c r="M22" s="22">
        <v>8392</v>
      </c>
      <c r="N22" s="17">
        <v>45296</v>
      </c>
      <c r="O22" s="23" t="s">
        <v>56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72</v>
      </c>
      <c r="D23" s="14">
        <v>851.71</v>
      </c>
      <c r="E23" s="14">
        <v>2507.13</v>
      </c>
      <c r="F23" s="15">
        <f t="shared" si="3"/>
        <v>-0.66028486755772542</v>
      </c>
      <c r="G23" s="21">
        <v>129</v>
      </c>
      <c r="H23" s="22">
        <v>7</v>
      </c>
      <c r="I23" s="16">
        <f t="shared" si="2"/>
        <v>18.428571428571427</v>
      </c>
      <c r="J23" s="13">
        <v>2</v>
      </c>
      <c r="K23" s="16">
        <v>5</v>
      </c>
      <c r="L23" s="14">
        <v>69914.570000000007</v>
      </c>
      <c r="M23" s="22">
        <v>10868</v>
      </c>
      <c r="N23" s="17">
        <v>45303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26</v>
      </c>
      <c r="D24" s="14">
        <v>680.56</v>
      </c>
      <c r="E24" s="14">
        <v>1054.28</v>
      </c>
      <c r="F24" s="15">
        <f t="shared" si="3"/>
        <v>-0.35447888606442313</v>
      </c>
      <c r="G24" s="21">
        <v>87</v>
      </c>
      <c r="H24" s="22">
        <v>3</v>
      </c>
      <c r="I24" s="16">
        <f t="shared" si="2"/>
        <v>29</v>
      </c>
      <c r="J24" s="13">
        <v>1</v>
      </c>
      <c r="K24" s="16">
        <v>11</v>
      </c>
      <c r="L24" s="14">
        <v>520136.63</v>
      </c>
      <c r="M24" s="22">
        <v>71277</v>
      </c>
      <c r="N24" s="17">
        <v>45261</v>
      </c>
      <c r="O24" s="23" t="s">
        <v>27</v>
      </c>
      <c r="P24" s="24"/>
    </row>
    <row r="25" spans="1:16" ht="24.95" customHeight="1">
      <c r="A25" s="12">
        <v>23</v>
      </c>
      <c r="B25" s="13">
        <v>21</v>
      </c>
      <c r="C25" s="20" t="s">
        <v>24</v>
      </c>
      <c r="D25" s="14">
        <v>559.39</v>
      </c>
      <c r="E25" s="14">
        <v>1340.55</v>
      </c>
      <c r="F25" s="15">
        <f t="shared" si="3"/>
        <v>-0.58271604938271604</v>
      </c>
      <c r="G25" s="21">
        <v>75</v>
      </c>
      <c r="H25" s="22">
        <v>1</v>
      </c>
      <c r="I25" s="16">
        <f t="shared" si="2"/>
        <v>75</v>
      </c>
      <c r="J25" s="13">
        <v>1</v>
      </c>
      <c r="K25" s="16">
        <v>8</v>
      </c>
      <c r="L25" s="14">
        <v>213366.72</v>
      </c>
      <c r="M25" s="22">
        <v>30654</v>
      </c>
      <c r="N25" s="17">
        <v>45282</v>
      </c>
      <c r="O25" s="23" t="s">
        <v>25</v>
      </c>
      <c r="P25" s="24"/>
    </row>
    <row r="26" spans="1:16" s="25" customFormat="1" ht="24.95" customHeight="1">
      <c r="A26" s="12">
        <v>24</v>
      </c>
      <c r="B26" s="13">
        <v>27</v>
      </c>
      <c r="C26" s="20" t="s">
        <v>28</v>
      </c>
      <c r="D26" s="14">
        <v>361.5</v>
      </c>
      <c r="E26" s="14">
        <v>401.5</v>
      </c>
      <c r="F26" s="15">
        <f t="shared" si="3"/>
        <v>-9.9626400996264006E-2</v>
      </c>
      <c r="G26" s="22">
        <v>77</v>
      </c>
      <c r="H26" s="13">
        <v>3</v>
      </c>
      <c r="I26" s="16">
        <f t="shared" si="2"/>
        <v>25.666666666666668</v>
      </c>
      <c r="J26" s="13">
        <v>2</v>
      </c>
      <c r="K26" s="13">
        <v>7</v>
      </c>
      <c r="L26" s="14">
        <v>41203.82</v>
      </c>
      <c r="M26" s="22">
        <v>8153</v>
      </c>
      <c r="N26" s="17">
        <v>45289</v>
      </c>
      <c r="O26" s="23" t="s">
        <v>29</v>
      </c>
      <c r="P26" s="24"/>
    </row>
    <row r="27" spans="1:16" s="25" customFormat="1" ht="24.95" customHeight="1">
      <c r="A27" s="12">
        <v>25</v>
      </c>
      <c r="B27" s="13">
        <v>25</v>
      </c>
      <c r="C27" s="20" t="s">
        <v>42</v>
      </c>
      <c r="D27" s="14">
        <v>306.2</v>
      </c>
      <c r="E27" s="14">
        <v>986.4</v>
      </c>
      <c r="F27" s="15">
        <f t="shared" si="3"/>
        <v>-0.68957826439578274</v>
      </c>
      <c r="G27" s="21">
        <v>40</v>
      </c>
      <c r="H27" s="16">
        <v>2</v>
      </c>
      <c r="I27" s="16">
        <f t="shared" si="2"/>
        <v>20</v>
      </c>
      <c r="J27" s="13">
        <v>2</v>
      </c>
      <c r="K27" s="16">
        <v>12</v>
      </c>
      <c r="L27" s="14">
        <v>53435.199999999997</v>
      </c>
      <c r="M27" s="22">
        <v>8464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46" t="s">
        <v>18</v>
      </c>
      <c r="C28" s="51" t="s">
        <v>124</v>
      </c>
      <c r="D28" s="52">
        <v>208</v>
      </c>
      <c r="E28" s="46" t="s">
        <v>18</v>
      </c>
      <c r="F28" s="15" t="s">
        <v>18</v>
      </c>
      <c r="G28" s="58">
        <v>33</v>
      </c>
      <c r="H28" s="54">
        <v>1</v>
      </c>
      <c r="I28" s="16">
        <f t="shared" si="2"/>
        <v>33</v>
      </c>
      <c r="J28" s="48">
        <v>1</v>
      </c>
      <c r="K28" s="46" t="s">
        <v>18</v>
      </c>
      <c r="L28" s="14">
        <v>2210.64</v>
      </c>
      <c r="M28" s="22">
        <v>414</v>
      </c>
      <c r="N28" s="56">
        <v>45012</v>
      </c>
      <c r="O28" s="23" t="s">
        <v>38</v>
      </c>
      <c r="P28" s="18"/>
    </row>
    <row r="29" spans="1:16" s="25" customFormat="1" ht="24.95" customHeight="1">
      <c r="A29" s="12">
        <v>27</v>
      </c>
      <c r="B29" s="13">
        <v>22</v>
      </c>
      <c r="C29" s="20" t="s">
        <v>70</v>
      </c>
      <c r="D29" s="14">
        <v>197.6</v>
      </c>
      <c r="E29" s="14">
        <v>1122.5</v>
      </c>
      <c r="F29" s="15">
        <f>(D29-E29)/E29</f>
        <v>-0.82396436525612471</v>
      </c>
      <c r="G29" s="21">
        <v>28</v>
      </c>
      <c r="H29" s="22">
        <v>2</v>
      </c>
      <c r="I29" s="16">
        <f t="shared" si="2"/>
        <v>14</v>
      </c>
      <c r="J29" s="13">
        <v>2</v>
      </c>
      <c r="K29" s="16">
        <v>5</v>
      </c>
      <c r="L29" s="14">
        <v>9020.35</v>
      </c>
      <c r="M29" s="22">
        <v>1443</v>
      </c>
      <c r="N29" s="17">
        <v>45303</v>
      </c>
      <c r="O29" s="23" t="s">
        <v>29</v>
      </c>
      <c r="P29" s="24"/>
    </row>
    <row r="30" spans="1:16" ht="24.95" customHeight="1">
      <c r="A30" s="12">
        <v>28</v>
      </c>
      <c r="B30" s="13">
        <v>35</v>
      </c>
      <c r="C30" s="20" t="s">
        <v>68</v>
      </c>
      <c r="D30" s="14">
        <v>177</v>
      </c>
      <c r="E30" s="14">
        <v>121</v>
      </c>
      <c r="F30" s="15">
        <f>(D30-E30)/E30</f>
        <v>0.46280991735537191</v>
      </c>
      <c r="G30" s="21">
        <v>40</v>
      </c>
      <c r="H30" s="22">
        <v>1</v>
      </c>
      <c r="I30" s="16">
        <f t="shared" si="2"/>
        <v>40</v>
      </c>
      <c r="J30" s="13">
        <v>1</v>
      </c>
      <c r="K30" s="16">
        <v>5</v>
      </c>
      <c r="L30" s="14">
        <v>5934.0499999999993</v>
      </c>
      <c r="M30" s="22">
        <v>1220</v>
      </c>
      <c r="N30" s="17">
        <v>45303</v>
      </c>
      <c r="O30" s="23" t="s">
        <v>69</v>
      </c>
      <c r="P30" s="24"/>
    </row>
    <row r="31" spans="1:16" s="25" customFormat="1" ht="24.95" customHeight="1">
      <c r="A31" s="12">
        <v>29</v>
      </c>
      <c r="B31" s="13">
        <v>29</v>
      </c>
      <c r="C31" s="20" t="s">
        <v>91</v>
      </c>
      <c r="D31" s="14">
        <v>170.4</v>
      </c>
      <c r="E31" s="14">
        <v>325</v>
      </c>
      <c r="F31" s="15">
        <f>(D31-E31)/E31</f>
        <v>-0.47569230769230769</v>
      </c>
      <c r="G31" s="21">
        <v>25</v>
      </c>
      <c r="H31" s="22">
        <v>2</v>
      </c>
      <c r="I31" s="16">
        <f t="shared" si="2"/>
        <v>12.5</v>
      </c>
      <c r="J31" s="13">
        <v>2</v>
      </c>
      <c r="K31" s="16">
        <v>6</v>
      </c>
      <c r="L31" s="14">
        <v>6560.86</v>
      </c>
      <c r="M31" s="22">
        <v>1074</v>
      </c>
      <c r="N31" s="17">
        <v>45296</v>
      </c>
      <c r="O31" s="23" t="s">
        <v>50</v>
      </c>
      <c r="P31" s="24"/>
    </row>
    <row r="32" spans="1:16" ht="24.95" customHeight="1">
      <c r="A32" s="12">
        <v>30</v>
      </c>
      <c r="B32" s="14" t="s">
        <v>18</v>
      </c>
      <c r="C32" s="51" t="s">
        <v>120</v>
      </c>
      <c r="D32" s="52">
        <v>101</v>
      </c>
      <c r="E32" s="14" t="s">
        <v>18</v>
      </c>
      <c r="F32" s="53" t="s">
        <v>18</v>
      </c>
      <c r="G32" s="58">
        <v>30</v>
      </c>
      <c r="H32" s="54">
        <v>1</v>
      </c>
      <c r="I32" s="55">
        <f t="shared" si="2"/>
        <v>30</v>
      </c>
      <c r="J32" s="48">
        <v>1</v>
      </c>
      <c r="K32" s="14" t="s">
        <v>18</v>
      </c>
      <c r="L32" s="14">
        <v>206780.96</v>
      </c>
      <c r="M32" s="22">
        <v>42034</v>
      </c>
      <c r="N32" s="56">
        <v>45121</v>
      </c>
      <c r="O32" s="49" t="s">
        <v>31</v>
      </c>
      <c r="P32" s="18"/>
    </row>
    <row r="33" spans="1:16" ht="24.95" customHeight="1">
      <c r="A33" s="12">
        <v>31</v>
      </c>
      <c r="B33" s="13">
        <v>37</v>
      </c>
      <c r="C33" s="20" t="s">
        <v>45</v>
      </c>
      <c r="D33" s="14">
        <v>85</v>
      </c>
      <c r="E33" s="14">
        <v>72</v>
      </c>
      <c r="F33" s="15">
        <f>(D33-E33)/E33</f>
        <v>0.18055555555555555</v>
      </c>
      <c r="G33" s="21">
        <v>18</v>
      </c>
      <c r="H33" s="22">
        <v>2</v>
      </c>
      <c r="I33" s="16">
        <f t="shared" si="2"/>
        <v>9</v>
      </c>
      <c r="J33" s="13">
        <v>2</v>
      </c>
      <c r="K33" s="16">
        <v>7</v>
      </c>
      <c r="L33" s="14">
        <v>2586.02</v>
      </c>
      <c r="M33" s="22">
        <v>596</v>
      </c>
      <c r="N33" s="17">
        <v>45289</v>
      </c>
      <c r="O33" s="23" t="s">
        <v>46</v>
      </c>
      <c r="P33" s="24"/>
    </row>
    <row r="34" spans="1:16" s="25" customFormat="1" ht="24.95" customHeight="1">
      <c r="A34" s="12">
        <v>32</v>
      </c>
      <c r="B34" s="13" t="s">
        <v>16</v>
      </c>
      <c r="C34" s="51" t="s">
        <v>117</v>
      </c>
      <c r="D34" s="52">
        <v>76</v>
      </c>
      <c r="E34" s="53" t="s">
        <v>18</v>
      </c>
      <c r="F34" s="53" t="s">
        <v>18</v>
      </c>
      <c r="G34" s="58">
        <v>19</v>
      </c>
      <c r="H34" s="54">
        <v>3</v>
      </c>
      <c r="I34" s="55">
        <f t="shared" si="2"/>
        <v>6.333333333333333</v>
      </c>
      <c r="J34" s="48">
        <v>3</v>
      </c>
      <c r="K34" s="55">
        <v>1</v>
      </c>
      <c r="L34" s="52">
        <v>76</v>
      </c>
      <c r="M34" s="58">
        <v>19</v>
      </c>
      <c r="N34" s="56">
        <v>45331</v>
      </c>
      <c r="O34" s="49" t="s">
        <v>46</v>
      </c>
      <c r="P34" s="18"/>
    </row>
    <row r="35" spans="1:16" s="25" customFormat="1" ht="24.95" customHeight="1">
      <c r="A35" s="12">
        <v>33</v>
      </c>
      <c r="B35" s="46" t="s">
        <v>18</v>
      </c>
      <c r="C35" s="20" t="s">
        <v>123</v>
      </c>
      <c r="D35" s="46">
        <v>57</v>
      </c>
      <c r="E35" s="46" t="s">
        <v>18</v>
      </c>
      <c r="F35" s="15" t="s">
        <v>18</v>
      </c>
      <c r="G35" s="21">
        <v>10</v>
      </c>
      <c r="H35" s="16">
        <v>1</v>
      </c>
      <c r="I35" s="16">
        <f t="shared" si="2"/>
        <v>10</v>
      </c>
      <c r="J35" s="13">
        <v>1</v>
      </c>
      <c r="K35" s="14" t="s">
        <v>18</v>
      </c>
      <c r="L35" s="46">
        <v>522.1</v>
      </c>
      <c r="M35" s="21">
        <v>103</v>
      </c>
      <c r="N35" s="17">
        <v>45001</v>
      </c>
      <c r="O35" s="23" t="s">
        <v>38</v>
      </c>
      <c r="P35" s="18"/>
    </row>
    <row r="36" spans="1:16" s="25" customFormat="1" ht="24.95" customHeight="1">
      <c r="A36" s="12">
        <v>34</v>
      </c>
      <c r="B36" s="13">
        <v>26</v>
      </c>
      <c r="C36" s="20" t="s">
        <v>37</v>
      </c>
      <c r="D36" s="14">
        <v>48</v>
      </c>
      <c r="E36" s="14">
        <v>425.1</v>
      </c>
      <c r="F36" s="15">
        <f>(D36-E36)/E36</f>
        <v>-0.88708539167254763</v>
      </c>
      <c r="G36" s="21">
        <v>6</v>
      </c>
      <c r="H36" s="22">
        <v>1</v>
      </c>
      <c r="I36" s="16">
        <f t="shared" si="2"/>
        <v>6</v>
      </c>
      <c r="J36" s="13">
        <v>1</v>
      </c>
      <c r="K36" s="14" t="s">
        <v>18</v>
      </c>
      <c r="L36" s="14">
        <v>32014.75</v>
      </c>
      <c r="M36" s="22">
        <v>5002</v>
      </c>
      <c r="N36" s="17">
        <v>45275</v>
      </c>
      <c r="O36" s="23" t="s">
        <v>38</v>
      </c>
      <c r="P36" s="24"/>
    </row>
    <row r="37" spans="1:16" s="25" customFormat="1" ht="24.95" customHeight="1">
      <c r="A37" s="12">
        <v>35</v>
      </c>
      <c r="B37" s="13">
        <v>39</v>
      </c>
      <c r="C37" s="20" t="s">
        <v>102</v>
      </c>
      <c r="D37" s="14">
        <v>33</v>
      </c>
      <c r="E37" s="14">
        <v>40</v>
      </c>
      <c r="F37" s="15">
        <f>(D37-E37)/E37</f>
        <v>-0.17499999999999999</v>
      </c>
      <c r="G37" s="21">
        <v>9</v>
      </c>
      <c r="H37" s="22">
        <v>3</v>
      </c>
      <c r="I37" s="16">
        <f t="shared" si="2"/>
        <v>3</v>
      </c>
      <c r="J37" s="13">
        <v>2</v>
      </c>
      <c r="K37" s="16">
        <v>3</v>
      </c>
      <c r="L37" s="14">
        <v>93.5</v>
      </c>
      <c r="M37" s="22">
        <v>23</v>
      </c>
      <c r="N37" s="17">
        <v>45317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SUBTOTAL(109,Table132456789101112131415171618192021222324262527283029313233343635373834567[Pajamos 
(GBO)])</f>
        <v>314374.87000000005</v>
      </c>
      <c r="E38" s="30" t="s">
        <v>126</v>
      </c>
      <c r="F38" s="31">
        <f t="shared" ref="F38" si="4">(D38-E38)/E38</f>
        <v>-0.21244834410541596</v>
      </c>
      <c r="G38" s="32">
        <f>SUBTOTAL(109,Table132456789101112131415171618192021222324262527283029313233343635373834567[Žiūrovų sk. 
(ADM)])</f>
        <v>45242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80ED-6BE0-493C-8606-7E08EAA3189A}">
  <dimension ref="A1:XFC69"/>
  <sheetViews>
    <sheetView topLeftCell="A23" zoomScale="60" zoomScaleNormal="60" workbookViewId="0">
      <selection activeCell="C30" sqref="C30:O30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101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133312.66</v>
      </c>
      <c r="E3" s="14">
        <v>198109.66</v>
      </c>
      <c r="F3" s="15">
        <f>(D3-E3)/E3</f>
        <v>-0.32707642827714711</v>
      </c>
      <c r="G3" s="21">
        <v>17942</v>
      </c>
      <c r="H3" s="15" t="s">
        <v>18</v>
      </c>
      <c r="I3" s="15" t="s">
        <v>18</v>
      </c>
      <c r="J3" s="15" t="s">
        <v>18</v>
      </c>
      <c r="K3" s="16">
        <v>3</v>
      </c>
      <c r="L3" s="14">
        <v>877130.8600000001</v>
      </c>
      <c r="M3" s="22">
        <v>123602</v>
      </c>
      <c r="N3" s="17">
        <v>45310</v>
      </c>
      <c r="O3" s="23" t="s">
        <v>85</v>
      </c>
      <c r="P3" s="24"/>
      <c r="R3" s="12"/>
    </row>
    <row r="4" spans="1:18" s="57" customFormat="1" ht="24.95" customHeight="1">
      <c r="A4" s="50">
        <v>2</v>
      </c>
      <c r="B4" s="48">
        <v>2</v>
      </c>
      <c r="C4" s="51" t="s">
        <v>17</v>
      </c>
      <c r="D4" s="52">
        <v>53522</v>
      </c>
      <c r="E4" s="52">
        <v>89284</v>
      </c>
      <c r="F4" s="53">
        <f>(D4-E4)/E4</f>
        <v>-0.40054209040813582</v>
      </c>
      <c r="G4" s="54">
        <v>7376</v>
      </c>
      <c r="H4" s="48">
        <v>63</v>
      </c>
      <c r="I4" s="55">
        <f t="shared" ref="I4:I11" si="0">G4/H4</f>
        <v>117.07936507936508</v>
      </c>
      <c r="J4" s="48">
        <v>11</v>
      </c>
      <c r="K4" s="48">
        <v>6</v>
      </c>
      <c r="L4" s="52">
        <v>1582085</v>
      </c>
      <c r="M4" s="54">
        <v>219220</v>
      </c>
      <c r="N4" s="56">
        <v>45289</v>
      </c>
      <c r="O4" s="49" t="s">
        <v>19</v>
      </c>
      <c r="P4" s="47"/>
      <c r="R4" s="50"/>
    </row>
    <row r="5" spans="1:18" s="57" customFormat="1" ht="24.95" customHeight="1">
      <c r="A5" s="12">
        <v>3</v>
      </c>
      <c r="B5" s="13">
        <v>4</v>
      </c>
      <c r="C5" s="20" t="s">
        <v>90</v>
      </c>
      <c r="D5" s="14">
        <v>45250.99</v>
      </c>
      <c r="E5" s="14">
        <v>34940.339999999997</v>
      </c>
      <c r="F5" s="53">
        <f>(D5-E5)/E5</f>
        <v>0.29509300710868874</v>
      </c>
      <c r="G5" s="21">
        <v>6166</v>
      </c>
      <c r="H5" s="22">
        <v>80</v>
      </c>
      <c r="I5" s="16">
        <f t="shared" si="0"/>
        <v>77.075000000000003</v>
      </c>
      <c r="J5" s="13">
        <v>13</v>
      </c>
      <c r="K5" s="16">
        <v>3</v>
      </c>
      <c r="L5" s="14">
        <v>167778.01</v>
      </c>
      <c r="M5" s="22">
        <v>24246</v>
      </c>
      <c r="N5" s="17">
        <v>45310</v>
      </c>
      <c r="O5" s="23" t="s">
        <v>33</v>
      </c>
      <c r="P5" s="24"/>
      <c r="R5" s="50"/>
    </row>
    <row r="6" spans="1:18" s="19" customFormat="1" ht="24.95" customHeight="1">
      <c r="A6" s="50">
        <v>4</v>
      </c>
      <c r="B6" s="48">
        <v>5</v>
      </c>
      <c r="C6" s="51" t="s">
        <v>20</v>
      </c>
      <c r="D6" s="52">
        <v>26537.66</v>
      </c>
      <c r="E6" s="52">
        <v>23044.99</v>
      </c>
      <c r="F6" s="53">
        <f>(D6-E6)/E6</f>
        <v>0.15155875528694079</v>
      </c>
      <c r="G6" s="58">
        <v>4751</v>
      </c>
      <c r="H6" s="54">
        <v>77</v>
      </c>
      <c r="I6" s="55">
        <f t="shared" si="0"/>
        <v>61.701298701298704</v>
      </c>
      <c r="J6" s="48">
        <v>11</v>
      </c>
      <c r="K6" s="55">
        <v>7</v>
      </c>
      <c r="L6" s="52">
        <v>447477.15</v>
      </c>
      <c r="M6" s="54">
        <v>81440</v>
      </c>
      <c r="N6" s="56">
        <v>45282</v>
      </c>
      <c r="O6" s="49" t="s">
        <v>21</v>
      </c>
      <c r="P6" s="47"/>
      <c r="R6" s="12"/>
    </row>
    <row r="7" spans="1:18" ht="24.95" customHeight="1">
      <c r="A7" s="12">
        <v>5</v>
      </c>
      <c r="B7" s="48">
        <v>3</v>
      </c>
      <c r="C7" s="51" t="s">
        <v>97</v>
      </c>
      <c r="D7" s="52">
        <v>24076.2</v>
      </c>
      <c r="E7" s="52">
        <v>39420.949999999997</v>
      </c>
      <c r="F7" s="53">
        <f>(D7-E7)/E7</f>
        <v>-0.38925368363776108</v>
      </c>
      <c r="G7" s="58">
        <v>3333</v>
      </c>
      <c r="H7" s="54">
        <v>65</v>
      </c>
      <c r="I7" s="55">
        <f t="shared" si="0"/>
        <v>51.276923076923076</v>
      </c>
      <c r="J7" s="48">
        <v>12</v>
      </c>
      <c r="K7" s="55">
        <v>2</v>
      </c>
      <c r="L7" s="52">
        <v>87877.73</v>
      </c>
      <c r="M7" s="54">
        <v>12524</v>
      </c>
      <c r="N7" s="56">
        <v>45317</v>
      </c>
      <c r="O7" s="49" t="s">
        <v>88</v>
      </c>
      <c r="P7" s="47"/>
    </row>
    <row r="8" spans="1:18" ht="24.75" customHeight="1">
      <c r="A8" s="50">
        <v>6</v>
      </c>
      <c r="B8" s="48" t="s">
        <v>16</v>
      </c>
      <c r="C8" s="51" t="s">
        <v>109</v>
      </c>
      <c r="D8" s="52">
        <v>20109.150000000001</v>
      </c>
      <c r="E8" s="52" t="s">
        <v>18</v>
      </c>
      <c r="F8" s="53" t="s">
        <v>18</v>
      </c>
      <c r="G8" s="58">
        <v>2676</v>
      </c>
      <c r="H8" s="54">
        <v>77</v>
      </c>
      <c r="I8" s="55">
        <f t="shared" si="0"/>
        <v>34.753246753246756</v>
      </c>
      <c r="J8" s="48">
        <v>15</v>
      </c>
      <c r="K8" s="55">
        <v>1</v>
      </c>
      <c r="L8" s="52">
        <v>27146.61</v>
      </c>
      <c r="M8" s="54">
        <v>3571</v>
      </c>
      <c r="N8" s="56">
        <v>45324</v>
      </c>
      <c r="O8" s="49" t="s">
        <v>21</v>
      </c>
      <c r="P8" s="47"/>
    </row>
    <row r="9" spans="1:18" ht="24.95" customHeight="1">
      <c r="A9" s="12">
        <v>7</v>
      </c>
      <c r="B9" s="48" t="s">
        <v>16</v>
      </c>
      <c r="C9" s="51" t="s">
        <v>105</v>
      </c>
      <c r="D9" s="52">
        <v>14567.68</v>
      </c>
      <c r="E9" s="52" t="s">
        <v>18</v>
      </c>
      <c r="F9" s="53" t="s">
        <v>18</v>
      </c>
      <c r="G9" s="58">
        <v>2183</v>
      </c>
      <c r="H9" s="54">
        <v>70</v>
      </c>
      <c r="I9" s="55">
        <f t="shared" si="0"/>
        <v>31.185714285714287</v>
      </c>
      <c r="J9" s="48">
        <v>20</v>
      </c>
      <c r="K9" s="55">
        <v>1</v>
      </c>
      <c r="L9" s="52">
        <v>15412.48</v>
      </c>
      <c r="M9" s="54">
        <v>2302</v>
      </c>
      <c r="N9" s="56">
        <v>45324</v>
      </c>
      <c r="O9" s="49" t="s">
        <v>31</v>
      </c>
      <c r="P9" s="47"/>
    </row>
    <row r="10" spans="1:18" ht="24.95" customHeight="1">
      <c r="A10" s="50">
        <v>8</v>
      </c>
      <c r="B10" s="48">
        <v>6</v>
      </c>
      <c r="C10" s="51" t="s">
        <v>22</v>
      </c>
      <c r="D10" s="52">
        <v>13013.47</v>
      </c>
      <c r="E10" s="52">
        <v>18665.86</v>
      </c>
      <c r="F10" s="53">
        <f>(D10-E10)/E10</f>
        <v>-0.30281969327960251</v>
      </c>
      <c r="G10" s="58">
        <v>2269</v>
      </c>
      <c r="H10" s="54">
        <v>46</v>
      </c>
      <c r="I10" s="55">
        <f t="shared" si="0"/>
        <v>49.326086956521742</v>
      </c>
      <c r="J10" s="48">
        <v>8</v>
      </c>
      <c r="K10" s="55">
        <v>8</v>
      </c>
      <c r="L10" s="52">
        <v>563814.84</v>
      </c>
      <c r="M10" s="54">
        <v>97156</v>
      </c>
      <c r="N10" s="56">
        <v>45275</v>
      </c>
      <c r="O10" s="49" t="s">
        <v>23</v>
      </c>
      <c r="P10" s="47"/>
    </row>
    <row r="11" spans="1:18" ht="24.95" customHeight="1">
      <c r="A11" s="12">
        <v>9</v>
      </c>
      <c r="B11" s="48" t="s">
        <v>16</v>
      </c>
      <c r="C11" s="51" t="s">
        <v>104</v>
      </c>
      <c r="D11" s="52">
        <v>11513.94</v>
      </c>
      <c r="E11" s="52" t="s">
        <v>18</v>
      </c>
      <c r="F11" s="53" t="s">
        <v>18</v>
      </c>
      <c r="G11" s="58">
        <v>1600</v>
      </c>
      <c r="H11" s="54">
        <v>43</v>
      </c>
      <c r="I11" s="55">
        <f t="shared" si="0"/>
        <v>37.209302325581397</v>
      </c>
      <c r="J11" s="48">
        <v>11</v>
      </c>
      <c r="K11" s="55">
        <v>1</v>
      </c>
      <c r="L11" s="52">
        <v>11513.94</v>
      </c>
      <c r="M11" s="54">
        <v>1600</v>
      </c>
      <c r="N11" s="56">
        <v>45324</v>
      </c>
      <c r="O11" s="49" t="s">
        <v>29</v>
      </c>
      <c r="P11" s="47"/>
    </row>
    <row r="12" spans="1:18" ht="24.95" customHeight="1">
      <c r="A12" s="50">
        <v>10</v>
      </c>
      <c r="B12" s="48">
        <v>8</v>
      </c>
      <c r="C12" s="51" t="s">
        <v>99</v>
      </c>
      <c r="D12" s="52">
        <v>8843.26</v>
      </c>
      <c r="E12" s="52">
        <v>10636.84</v>
      </c>
      <c r="F12" s="53">
        <f>(D12-E12)/E12</f>
        <v>-0.16861962763377092</v>
      </c>
      <c r="G12" s="58">
        <v>1741</v>
      </c>
      <c r="H12" s="55" t="s">
        <v>18</v>
      </c>
      <c r="I12" s="55" t="s">
        <v>18</v>
      </c>
      <c r="J12" s="48">
        <v>15</v>
      </c>
      <c r="K12" s="55">
        <v>2</v>
      </c>
      <c r="L12" s="52">
        <v>21213.05</v>
      </c>
      <c r="M12" s="54">
        <v>4265</v>
      </c>
      <c r="N12" s="56">
        <v>45317</v>
      </c>
      <c r="O12" s="49" t="s">
        <v>100</v>
      </c>
      <c r="P12" s="47"/>
    </row>
    <row r="13" spans="1:18" ht="24.95" customHeight="1">
      <c r="A13" s="12">
        <v>11</v>
      </c>
      <c r="B13" s="48">
        <v>7</v>
      </c>
      <c r="C13" s="51" t="s">
        <v>75</v>
      </c>
      <c r="D13" s="52">
        <v>7667.44</v>
      </c>
      <c r="E13" s="52">
        <v>17707.560000000001</v>
      </c>
      <c r="F13" s="53">
        <f>(D13-E13)/E13</f>
        <v>-0.56699624341241828</v>
      </c>
      <c r="G13" s="58">
        <v>1038</v>
      </c>
      <c r="H13" s="54">
        <v>24</v>
      </c>
      <c r="I13" s="55">
        <f t="shared" ref="I13:I41" si="1">G13/H13</f>
        <v>43.25</v>
      </c>
      <c r="J13" s="48">
        <v>8</v>
      </c>
      <c r="K13" s="55">
        <v>4</v>
      </c>
      <c r="L13" s="52">
        <v>137621.39000000001</v>
      </c>
      <c r="M13" s="54">
        <v>19646</v>
      </c>
      <c r="N13" s="56">
        <v>45303</v>
      </c>
      <c r="O13" s="49" t="s">
        <v>56</v>
      </c>
      <c r="P13" s="47"/>
    </row>
    <row r="14" spans="1:18" ht="24.95" customHeight="1">
      <c r="A14" s="50">
        <v>12</v>
      </c>
      <c r="B14" s="48">
        <v>9</v>
      </c>
      <c r="C14" s="51" t="s">
        <v>87</v>
      </c>
      <c r="D14" s="52">
        <v>7578.1</v>
      </c>
      <c r="E14" s="52">
        <v>9754.7900000000009</v>
      </c>
      <c r="F14" s="53">
        <f>(D14-E14)/E14</f>
        <v>-0.22314063142312651</v>
      </c>
      <c r="G14" s="58">
        <v>1430</v>
      </c>
      <c r="H14" s="54">
        <v>46</v>
      </c>
      <c r="I14" s="55">
        <f t="shared" si="1"/>
        <v>31.086956521739129</v>
      </c>
      <c r="J14" s="48">
        <v>15</v>
      </c>
      <c r="K14" s="55">
        <v>3</v>
      </c>
      <c r="L14" s="52">
        <v>36300.449999999997</v>
      </c>
      <c r="M14" s="54">
        <v>7111</v>
      </c>
      <c r="N14" s="56">
        <v>45310</v>
      </c>
      <c r="O14" s="49" t="s">
        <v>88</v>
      </c>
      <c r="P14" s="47"/>
    </row>
    <row r="15" spans="1:18" ht="24.95" customHeight="1">
      <c r="A15" s="12">
        <v>13</v>
      </c>
      <c r="B15" s="48" t="s">
        <v>108</v>
      </c>
      <c r="C15" s="51" t="s">
        <v>107</v>
      </c>
      <c r="D15" s="52">
        <v>4715.5600000000004</v>
      </c>
      <c r="E15" s="52" t="s">
        <v>18</v>
      </c>
      <c r="F15" s="53" t="s">
        <v>18</v>
      </c>
      <c r="G15" s="58">
        <v>849</v>
      </c>
      <c r="H15" s="54">
        <v>7</v>
      </c>
      <c r="I15" s="55">
        <f t="shared" si="1"/>
        <v>121.28571428571429</v>
      </c>
      <c r="J15" s="48">
        <v>7</v>
      </c>
      <c r="K15" s="55">
        <v>0</v>
      </c>
      <c r="L15" s="52">
        <v>4715.5600000000004</v>
      </c>
      <c r="M15" s="54">
        <v>849</v>
      </c>
      <c r="N15" s="56" t="s">
        <v>106</v>
      </c>
      <c r="O15" s="49" t="s">
        <v>31</v>
      </c>
      <c r="P15" s="47"/>
    </row>
    <row r="16" spans="1:18" ht="24.95" customHeight="1">
      <c r="A16" s="50">
        <v>14</v>
      </c>
      <c r="B16" s="48">
        <v>14</v>
      </c>
      <c r="C16" s="51" t="s">
        <v>55</v>
      </c>
      <c r="D16" s="52">
        <v>4425.78</v>
      </c>
      <c r="E16" s="52">
        <v>4051.46</v>
      </c>
      <c r="F16" s="53">
        <f>(D16-E16)/E16</f>
        <v>9.2391384834109108E-2</v>
      </c>
      <c r="G16" s="58">
        <v>783</v>
      </c>
      <c r="H16" s="54">
        <v>18</v>
      </c>
      <c r="I16" s="55">
        <f t="shared" si="1"/>
        <v>43.5</v>
      </c>
      <c r="J16" s="48">
        <v>6</v>
      </c>
      <c r="K16" s="55">
        <v>5</v>
      </c>
      <c r="L16" s="52">
        <v>42151.45</v>
      </c>
      <c r="M16" s="54">
        <v>8036</v>
      </c>
      <c r="N16" s="56">
        <v>45296</v>
      </c>
      <c r="O16" s="49" t="s">
        <v>56</v>
      </c>
      <c r="P16" s="47"/>
    </row>
    <row r="17" spans="1:16" ht="24.95" customHeight="1">
      <c r="A17" s="12">
        <v>15</v>
      </c>
      <c r="B17" s="48" t="s">
        <v>16</v>
      </c>
      <c r="C17" s="51" t="s">
        <v>112</v>
      </c>
      <c r="D17" s="52">
        <v>4101.29</v>
      </c>
      <c r="E17" s="52" t="s">
        <v>18</v>
      </c>
      <c r="F17" s="53" t="s">
        <v>18</v>
      </c>
      <c r="G17" s="58">
        <v>559</v>
      </c>
      <c r="H17" s="54">
        <v>37</v>
      </c>
      <c r="I17" s="55">
        <f t="shared" si="1"/>
        <v>15.108108108108109</v>
      </c>
      <c r="J17" s="48">
        <v>11</v>
      </c>
      <c r="K17" s="55">
        <v>1</v>
      </c>
      <c r="L17" s="52">
        <v>4101.29</v>
      </c>
      <c r="M17" s="54">
        <v>559</v>
      </c>
      <c r="N17" s="56">
        <v>45324</v>
      </c>
      <c r="O17" s="49" t="s">
        <v>61</v>
      </c>
      <c r="P17" s="47"/>
    </row>
    <row r="18" spans="1:16" ht="24.95" customHeight="1">
      <c r="A18" s="50">
        <v>16</v>
      </c>
      <c r="B18" s="55">
        <v>16</v>
      </c>
      <c r="C18" s="51" t="s">
        <v>34</v>
      </c>
      <c r="D18" s="52">
        <v>2939</v>
      </c>
      <c r="E18" s="52" t="s">
        <v>18</v>
      </c>
      <c r="F18" s="53" t="s">
        <v>18</v>
      </c>
      <c r="G18" s="58">
        <v>449</v>
      </c>
      <c r="H18" s="54">
        <v>5</v>
      </c>
      <c r="I18" s="55">
        <f t="shared" si="1"/>
        <v>89.8</v>
      </c>
      <c r="J18" s="48">
        <v>4</v>
      </c>
      <c r="K18" s="55">
        <v>7</v>
      </c>
      <c r="L18" s="52">
        <v>43907</v>
      </c>
      <c r="M18" s="54">
        <v>6918</v>
      </c>
      <c r="N18" s="56">
        <v>45282</v>
      </c>
      <c r="O18" s="49" t="s">
        <v>35</v>
      </c>
      <c r="P18" s="18"/>
    </row>
    <row r="19" spans="1:16" s="25" customFormat="1" ht="24.95" customHeight="1">
      <c r="A19" s="12">
        <v>17</v>
      </c>
      <c r="B19" s="48">
        <v>12</v>
      </c>
      <c r="C19" s="51" t="s">
        <v>72</v>
      </c>
      <c r="D19" s="52">
        <v>2507.13</v>
      </c>
      <c r="E19" s="52">
        <v>7387.21</v>
      </c>
      <c r="F19" s="53">
        <f t="shared" ref="F19:F24" si="2">(D19-E19)/E19</f>
        <v>-0.66061205786758459</v>
      </c>
      <c r="G19" s="58">
        <v>397</v>
      </c>
      <c r="H19" s="54">
        <v>9</v>
      </c>
      <c r="I19" s="55">
        <f t="shared" si="1"/>
        <v>44.111111111111114</v>
      </c>
      <c r="J19" s="48">
        <v>5</v>
      </c>
      <c r="K19" s="55">
        <v>4</v>
      </c>
      <c r="L19" s="52">
        <v>68034.92</v>
      </c>
      <c r="M19" s="54">
        <v>10565</v>
      </c>
      <c r="N19" s="56">
        <v>45303</v>
      </c>
      <c r="O19" s="49" t="s">
        <v>38</v>
      </c>
      <c r="P19" s="47"/>
    </row>
    <row r="20" spans="1:16" ht="24.95" customHeight="1">
      <c r="A20" s="50">
        <v>18</v>
      </c>
      <c r="B20" s="48">
        <v>11</v>
      </c>
      <c r="C20" s="51" t="s">
        <v>54</v>
      </c>
      <c r="D20" s="52">
        <v>2288.3000000000002</v>
      </c>
      <c r="E20" s="52">
        <v>8086.14</v>
      </c>
      <c r="F20" s="53">
        <f t="shared" si="2"/>
        <v>-0.71700959914124662</v>
      </c>
      <c r="G20" s="58">
        <v>312</v>
      </c>
      <c r="H20" s="54">
        <v>6</v>
      </c>
      <c r="I20" s="55">
        <f t="shared" si="1"/>
        <v>52</v>
      </c>
      <c r="J20" s="48">
        <v>3</v>
      </c>
      <c r="K20" s="55">
        <v>5</v>
      </c>
      <c r="L20" s="52">
        <v>132700.18</v>
      </c>
      <c r="M20" s="54">
        <v>19875</v>
      </c>
      <c r="N20" s="56">
        <v>45296</v>
      </c>
      <c r="O20" s="49" t="s">
        <v>27</v>
      </c>
      <c r="P20" s="47"/>
    </row>
    <row r="21" spans="1:16" ht="24.95" customHeight="1">
      <c r="A21" s="12">
        <v>19</v>
      </c>
      <c r="B21" s="48">
        <v>13</v>
      </c>
      <c r="C21" s="51" t="s">
        <v>32</v>
      </c>
      <c r="D21" s="52">
        <v>1973.89</v>
      </c>
      <c r="E21" s="52">
        <v>4218.97</v>
      </c>
      <c r="F21" s="53">
        <f t="shared" si="2"/>
        <v>-0.53213936102887671</v>
      </c>
      <c r="G21" s="58">
        <v>381</v>
      </c>
      <c r="H21" s="54">
        <v>9</v>
      </c>
      <c r="I21" s="55">
        <f t="shared" si="1"/>
        <v>42.333333333333336</v>
      </c>
      <c r="J21" s="48">
        <v>3</v>
      </c>
      <c r="K21" s="55">
        <v>11</v>
      </c>
      <c r="L21" s="52">
        <v>256757.16</v>
      </c>
      <c r="M21" s="54">
        <v>48953</v>
      </c>
      <c r="N21" s="56">
        <v>45254</v>
      </c>
      <c r="O21" s="49" t="s">
        <v>33</v>
      </c>
      <c r="P21" s="47"/>
    </row>
    <row r="22" spans="1:16" ht="24.95" customHeight="1">
      <c r="A22" s="50">
        <v>20</v>
      </c>
      <c r="B22" s="48">
        <v>10</v>
      </c>
      <c r="C22" s="51" t="s">
        <v>96</v>
      </c>
      <c r="D22" s="52">
        <v>1801.41</v>
      </c>
      <c r="E22" s="52">
        <v>8881.77</v>
      </c>
      <c r="F22" s="53">
        <f t="shared" si="2"/>
        <v>-0.79717894068412043</v>
      </c>
      <c r="G22" s="58">
        <v>257</v>
      </c>
      <c r="H22" s="54">
        <v>11</v>
      </c>
      <c r="I22" s="55">
        <f t="shared" si="1"/>
        <v>23.363636363636363</v>
      </c>
      <c r="J22" s="48">
        <v>5</v>
      </c>
      <c r="K22" s="55">
        <v>2</v>
      </c>
      <c r="L22" s="52">
        <v>14114.79</v>
      </c>
      <c r="M22" s="54">
        <v>2181</v>
      </c>
      <c r="N22" s="56">
        <v>45317</v>
      </c>
      <c r="O22" s="49" t="s">
        <v>29</v>
      </c>
      <c r="P22" s="47"/>
    </row>
    <row r="23" spans="1:16" ht="24.95" customHeight="1">
      <c r="A23" s="12">
        <v>21</v>
      </c>
      <c r="B23" s="48">
        <v>15</v>
      </c>
      <c r="C23" s="51" t="s">
        <v>24</v>
      </c>
      <c r="D23" s="52">
        <v>1340.55</v>
      </c>
      <c r="E23" s="52">
        <v>3472.87</v>
      </c>
      <c r="F23" s="53">
        <f t="shared" si="2"/>
        <v>-0.61399361335149305</v>
      </c>
      <c r="G23" s="58">
        <v>180</v>
      </c>
      <c r="H23" s="54">
        <v>4</v>
      </c>
      <c r="I23" s="55">
        <f t="shared" si="1"/>
        <v>45</v>
      </c>
      <c r="J23" s="48">
        <v>2</v>
      </c>
      <c r="K23" s="55">
        <v>7</v>
      </c>
      <c r="L23" s="52">
        <v>212616.03</v>
      </c>
      <c r="M23" s="54">
        <v>30548</v>
      </c>
      <c r="N23" s="56">
        <v>45282</v>
      </c>
      <c r="O23" s="49" t="s">
        <v>25</v>
      </c>
      <c r="P23" s="47"/>
    </row>
    <row r="24" spans="1:16" s="25" customFormat="1" ht="24.95" customHeight="1">
      <c r="A24" s="50">
        <v>22</v>
      </c>
      <c r="B24" s="48">
        <v>21</v>
      </c>
      <c r="C24" s="51" t="s">
        <v>70</v>
      </c>
      <c r="D24" s="52">
        <v>1122.5</v>
      </c>
      <c r="E24" s="52">
        <v>825</v>
      </c>
      <c r="F24" s="53">
        <f t="shared" si="2"/>
        <v>0.3606060606060606</v>
      </c>
      <c r="G24" s="58">
        <v>176</v>
      </c>
      <c r="H24" s="54">
        <v>5</v>
      </c>
      <c r="I24" s="55">
        <f t="shared" si="1"/>
        <v>35.200000000000003</v>
      </c>
      <c r="J24" s="48">
        <v>4</v>
      </c>
      <c r="K24" s="55">
        <v>4</v>
      </c>
      <c r="L24" s="52">
        <v>8666.75</v>
      </c>
      <c r="M24" s="54">
        <v>1394</v>
      </c>
      <c r="N24" s="56">
        <v>45303</v>
      </c>
      <c r="O24" s="49" t="s">
        <v>29</v>
      </c>
      <c r="P24" s="47"/>
    </row>
    <row r="25" spans="1:16" ht="24.95" customHeight="1">
      <c r="A25" s="12">
        <v>23</v>
      </c>
      <c r="B25" s="22">
        <v>19</v>
      </c>
      <c r="C25" s="51" t="s">
        <v>110</v>
      </c>
      <c r="D25" s="52">
        <v>1073</v>
      </c>
      <c r="E25" s="14" t="s">
        <v>18</v>
      </c>
      <c r="F25" s="53" t="s">
        <v>18</v>
      </c>
      <c r="G25" s="58">
        <v>191</v>
      </c>
      <c r="H25" s="54">
        <v>6</v>
      </c>
      <c r="I25" s="55">
        <f t="shared" si="1"/>
        <v>31.833333333333332</v>
      </c>
      <c r="J25" s="48">
        <v>4</v>
      </c>
      <c r="K25" s="55">
        <v>2</v>
      </c>
      <c r="L25" s="52">
        <v>3747.5</v>
      </c>
      <c r="M25" s="54">
        <v>618</v>
      </c>
      <c r="N25" s="56">
        <v>45317</v>
      </c>
      <c r="O25" s="49" t="s">
        <v>35</v>
      </c>
      <c r="P25" s="18"/>
    </row>
    <row r="26" spans="1:16" ht="24.95" customHeight="1">
      <c r="A26" s="50">
        <v>24</v>
      </c>
      <c r="B26" s="48">
        <v>20</v>
      </c>
      <c r="C26" s="51" t="s">
        <v>26</v>
      </c>
      <c r="D26" s="52">
        <v>1054.28</v>
      </c>
      <c r="E26" s="52">
        <v>1304.56</v>
      </c>
      <c r="F26" s="53">
        <f t="shared" ref="F26:F32" si="3">(D26-E26)/E26</f>
        <v>-0.19185012571288401</v>
      </c>
      <c r="G26" s="58">
        <v>129</v>
      </c>
      <c r="H26" s="54">
        <v>3</v>
      </c>
      <c r="I26" s="55">
        <f t="shared" si="1"/>
        <v>43</v>
      </c>
      <c r="J26" s="48">
        <v>1</v>
      </c>
      <c r="K26" s="55">
        <v>10</v>
      </c>
      <c r="L26" s="52">
        <v>519347.07</v>
      </c>
      <c r="M26" s="54">
        <v>71168</v>
      </c>
      <c r="N26" s="56">
        <v>45261</v>
      </c>
      <c r="O26" s="49" t="s">
        <v>27</v>
      </c>
      <c r="P26" s="47"/>
    </row>
    <row r="27" spans="1:16" ht="24.95" customHeight="1">
      <c r="A27" s="12">
        <v>25</v>
      </c>
      <c r="B27" s="48">
        <v>23</v>
      </c>
      <c r="C27" s="51" t="s">
        <v>42</v>
      </c>
      <c r="D27" s="52">
        <v>986.4</v>
      </c>
      <c r="E27" s="52">
        <v>809.2</v>
      </c>
      <c r="F27" s="53">
        <f t="shared" si="3"/>
        <v>0.21898171033119121</v>
      </c>
      <c r="G27" s="58">
        <v>156</v>
      </c>
      <c r="H27" s="55">
        <v>6</v>
      </c>
      <c r="I27" s="55">
        <f t="shared" si="1"/>
        <v>26</v>
      </c>
      <c r="J27" s="48">
        <v>4</v>
      </c>
      <c r="K27" s="55">
        <v>11</v>
      </c>
      <c r="L27" s="52">
        <v>52795</v>
      </c>
      <c r="M27" s="54">
        <v>8378</v>
      </c>
      <c r="N27" s="56">
        <v>45254</v>
      </c>
      <c r="O27" s="49" t="s">
        <v>38</v>
      </c>
      <c r="P27" s="47"/>
    </row>
    <row r="28" spans="1:16" s="25" customFormat="1" ht="24.95" customHeight="1">
      <c r="A28" s="50">
        <v>26</v>
      </c>
      <c r="B28" s="48">
        <v>28</v>
      </c>
      <c r="C28" s="51" t="s">
        <v>37</v>
      </c>
      <c r="D28" s="52">
        <v>425.1</v>
      </c>
      <c r="E28" s="52">
        <v>276.39999999999998</v>
      </c>
      <c r="F28" s="53">
        <f t="shared" si="3"/>
        <v>0.53798842257597701</v>
      </c>
      <c r="G28" s="58">
        <v>57</v>
      </c>
      <c r="H28" s="54">
        <v>3</v>
      </c>
      <c r="I28" s="55">
        <f t="shared" si="1"/>
        <v>19</v>
      </c>
      <c r="J28" s="48">
        <v>2</v>
      </c>
      <c r="K28" s="52" t="s">
        <v>18</v>
      </c>
      <c r="L28" s="52">
        <v>31928.55</v>
      </c>
      <c r="M28" s="54">
        <v>4991</v>
      </c>
      <c r="N28" s="56">
        <v>45275</v>
      </c>
      <c r="O28" s="49" t="s">
        <v>38</v>
      </c>
      <c r="P28" s="47"/>
    </row>
    <row r="29" spans="1:16" s="25" customFormat="1" ht="24.95" customHeight="1">
      <c r="A29" s="12">
        <v>27</v>
      </c>
      <c r="B29" s="48">
        <v>25</v>
      </c>
      <c r="C29" s="51" t="s">
        <v>28</v>
      </c>
      <c r="D29" s="52">
        <v>401.5</v>
      </c>
      <c r="E29" s="52">
        <v>702</v>
      </c>
      <c r="F29" s="53">
        <f t="shared" si="3"/>
        <v>-0.42806267806267806</v>
      </c>
      <c r="G29" s="54">
        <v>83</v>
      </c>
      <c r="H29" s="48">
        <v>3</v>
      </c>
      <c r="I29" s="55">
        <f t="shared" si="1"/>
        <v>27.666666666666668</v>
      </c>
      <c r="J29" s="48">
        <v>2</v>
      </c>
      <c r="K29" s="48">
        <v>6</v>
      </c>
      <c r="L29" s="52">
        <v>40773.32</v>
      </c>
      <c r="M29" s="54">
        <v>8061</v>
      </c>
      <c r="N29" s="56">
        <v>45289</v>
      </c>
      <c r="O29" s="49" t="s">
        <v>29</v>
      </c>
      <c r="P29" s="47"/>
    </row>
    <row r="30" spans="1:16" ht="24.95" customHeight="1">
      <c r="A30" s="50">
        <v>28</v>
      </c>
      <c r="B30" s="48">
        <v>31</v>
      </c>
      <c r="C30" s="51" t="s">
        <v>98</v>
      </c>
      <c r="D30" s="52">
        <v>382.05</v>
      </c>
      <c r="E30" s="52">
        <v>157.91999999999999</v>
      </c>
      <c r="F30" s="53">
        <f t="shared" si="3"/>
        <v>1.4192629179331309</v>
      </c>
      <c r="G30" s="58">
        <v>114</v>
      </c>
      <c r="H30" s="54">
        <v>3</v>
      </c>
      <c r="I30" s="55">
        <f t="shared" si="1"/>
        <v>38</v>
      </c>
      <c r="J30" s="48">
        <v>3</v>
      </c>
      <c r="K30" s="52" t="s">
        <v>18</v>
      </c>
      <c r="L30" s="52">
        <v>86292.3</v>
      </c>
      <c r="M30" s="54">
        <v>17645</v>
      </c>
      <c r="N30" s="56">
        <v>44855</v>
      </c>
      <c r="O30" s="49" t="s">
        <v>31</v>
      </c>
      <c r="P30" s="47"/>
    </row>
    <row r="31" spans="1:16" s="25" customFormat="1" ht="24.95" customHeight="1">
      <c r="A31" s="12">
        <v>29</v>
      </c>
      <c r="B31" s="48">
        <v>22</v>
      </c>
      <c r="C31" s="51" t="s">
        <v>91</v>
      </c>
      <c r="D31" s="52">
        <v>325</v>
      </c>
      <c r="E31" s="52">
        <v>820.2</v>
      </c>
      <c r="F31" s="53">
        <f t="shared" si="3"/>
        <v>-0.60375518166300901</v>
      </c>
      <c r="G31" s="58">
        <v>53</v>
      </c>
      <c r="H31" s="54">
        <v>3</v>
      </c>
      <c r="I31" s="55">
        <f t="shared" si="1"/>
        <v>17.666666666666668</v>
      </c>
      <c r="J31" s="48">
        <v>3</v>
      </c>
      <c r="K31" s="55">
        <v>5</v>
      </c>
      <c r="L31" s="52">
        <v>6132.72</v>
      </c>
      <c r="M31" s="54">
        <v>1019</v>
      </c>
      <c r="N31" s="56">
        <v>45296</v>
      </c>
      <c r="O31" s="49" t="s">
        <v>50</v>
      </c>
      <c r="P31" s="47"/>
    </row>
    <row r="32" spans="1:16" ht="24.95" customHeight="1">
      <c r="A32" s="50">
        <v>30</v>
      </c>
      <c r="B32" s="48">
        <v>26</v>
      </c>
      <c r="C32" s="51" t="s">
        <v>89</v>
      </c>
      <c r="D32" s="52">
        <v>226</v>
      </c>
      <c r="E32" s="52">
        <v>503</v>
      </c>
      <c r="F32" s="53">
        <f t="shared" si="3"/>
        <v>-0.55069582504970183</v>
      </c>
      <c r="G32" s="54">
        <v>44</v>
      </c>
      <c r="H32" s="48">
        <v>1</v>
      </c>
      <c r="I32" s="55">
        <f t="shared" si="1"/>
        <v>44</v>
      </c>
      <c r="J32" s="48">
        <v>1</v>
      </c>
      <c r="K32" s="52" t="s">
        <v>18</v>
      </c>
      <c r="L32" s="52">
        <v>3108.58</v>
      </c>
      <c r="M32" s="54">
        <v>685</v>
      </c>
      <c r="N32" s="56">
        <v>45282</v>
      </c>
      <c r="O32" s="49" t="s">
        <v>38</v>
      </c>
      <c r="P32" s="47"/>
    </row>
    <row r="33" spans="1:16" ht="24.95" customHeight="1">
      <c r="A33" s="12">
        <v>31</v>
      </c>
      <c r="B33" s="13" t="s">
        <v>16</v>
      </c>
      <c r="C33" s="51" t="s">
        <v>111</v>
      </c>
      <c r="D33" s="52">
        <v>199.66</v>
      </c>
      <c r="E33" s="14" t="s">
        <v>18</v>
      </c>
      <c r="F33" s="53" t="s">
        <v>18</v>
      </c>
      <c r="G33" s="58">
        <v>33</v>
      </c>
      <c r="H33" s="54">
        <v>4</v>
      </c>
      <c r="I33" s="55">
        <f t="shared" si="1"/>
        <v>8.25</v>
      </c>
      <c r="J33" s="48">
        <v>4</v>
      </c>
      <c r="K33" s="55">
        <v>1</v>
      </c>
      <c r="L33" s="52">
        <v>199.66</v>
      </c>
      <c r="M33" s="54">
        <v>33</v>
      </c>
      <c r="N33" s="56">
        <v>45324</v>
      </c>
      <c r="O33" s="49" t="s">
        <v>69</v>
      </c>
      <c r="P33" s="18"/>
    </row>
    <row r="34" spans="1:16" s="25" customFormat="1" ht="24.95" customHeight="1">
      <c r="A34" s="50">
        <v>32</v>
      </c>
      <c r="B34" s="48">
        <v>17</v>
      </c>
      <c r="C34" s="51" t="s">
        <v>76</v>
      </c>
      <c r="D34" s="52">
        <v>195.5</v>
      </c>
      <c r="E34" s="52">
        <v>2343.06</v>
      </c>
      <c r="F34" s="53">
        <f>(D34-E34)/E34</f>
        <v>-0.91656210254965731</v>
      </c>
      <c r="G34" s="58">
        <v>44</v>
      </c>
      <c r="H34" s="54">
        <v>2</v>
      </c>
      <c r="I34" s="55">
        <f t="shared" si="1"/>
        <v>22</v>
      </c>
      <c r="J34" s="48">
        <v>2</v>
      </c>
      <c r="K34" s="55">
        <v>4</v>
      </c>
      <c r="L34" s="52">
        <v>28640.46</v>
      </c>
      <c r="M34" s="54">
        <v>4500</v>
      </c>
      <c r="N34" s="56">
        <v>45303</v>
      </c>
      <c r="O34" s="49" t="s">
        <v>56</v>
      </c>
      <c r="P34" s="47"/>
    </row>
    <row r="35" spans="1:16" s="25" customFormat="1" ht="24.95" customHeight="1">
      <c r="A35" s="12">
        <v>33</v>
      </c>
      <c r="B35" s="55" t="s">
        <v>18</v>
      </c>
      <c r="C35" s="51" t="s">
        <v>71</v>
      </c>
      <c r="D35" s="52">
        <v>176</v>
      </c>
      <c r="E35" s="14" t="s">
        <v>18</v>
      </c>
      <c r="F35" s="53" t="s">
        <v>18</v>
      </c>
      <c r="G35" s="58">
        <v>28</v>
      </c>
      <c r="H35" s="54">
        <v>2</v>
      </c>
      <c r="I35" s="55">
        <f t="shared" si="1"/>
        <v>14</v>
      </c>
      <c r="J35" s="48">
        <v>2</v>
      </c>
      <c r="K35" s="55" t="s">
        <v>18</v>
      </c>
      <c r="L35" s="52">
        <v>4018.6</v>
      </c>
      <c r="M35" s="54">
        <v>713</v>
      </c>
      <c r="N35" s="56">
        <v>45303</v>
      </c>
      <c r="O35" s="49" t="s">
        <v>35</v>
      </c>
      <c r="P35" s="18"/>
    </row>
    <row r="36" spans="1:16" s="25" customFormat="1" ht="24.95" customHeight="1">
      <c r="A36" s="50">
        <v>34</v>
      </c>
      <c r="B36" s="48" t="s">
        <v>18</v>
      </c>
      <c r="C36" s="51" t="s">
        <v>103</v>
      </c>
      <c r="D36" s="52">
        <v>146</v>
      </c>
      <c r="E36" s="52" t="s">
        <v>18</v>
      </c>
      <c r="F36" s="53" t="s">
        <v>18</v>
      </c>
      <c r="G36" s="58">
        <v>37</v>
      </c>
      <c r="H36" s="54">
        <v>1</v>
      </c>
      <c r="I36" s="55">
        <f t="shared" si="1"/>
        <v>37</v>
      </c>
      <c r="J36" s="48">
        <v>1</v>
      </c>
      <c r="K36" s="55" t="s">
        <v>18</v>
      </c>
      <c r="L36" s="52">
        <v>803.4</v>
      </c>
      <c r="M36" s="54">
        <v>166</v>
      </c>
      <c r="N36" s="56">
        <v>45233</v>
      </c>
      <c r="O36" s="49" t="s">
        <v>50</v>
      </c>
      <c r="P36" s="47"/>
    </row>
    <row r="37" spans="1:16" ht="24.95" customHeight="1">
      <c r="A37" s="12">
        <v>35</v>
      </c>
      <c r="B37" s="48">
        <v>34</v>
      </c>
      <c r="C37" s="51" t="s">
        <v>68</v>
      </c>
      <c r="D37" s="52">
        <v>121</v>
      </c>
      <c r="E37" s="52">
        <v>50</v>
      </c>
      <c r="F37" s="53">
        <f>(D37-E37)/E37</f>
        <v>1.42</v>
      </c>
      <c r="G37" s="58">
        <v>26</v>
      </c>
      <c r="H37" s="54">
        <v>3</v>
      </c>
      <c r="I37" s="55">
        <f t="shared" si="1"/>
        <v>8.6666666666666661</v>
      </c>
      <c r="J37" s="48">
        <v>2</v>
      </c>
      <c r="K37" s="55">
        <v>4</v>
      </c>
      <c r="L37" s="52">
        <v>5852.0499999999993</v>
      </c>
      <c r="M37" s="54">
        <v>1198</v>
      </c>
      <c r="N37" s="56">
        <v>45303</v>
      </c>
      <c r="O37" s="49" t="s">
        <v>69</v>
      </c>
      <c r="P37" s="47"/>
    </row>
    <row r="38" spans="1:16" ht="24.95" customHeight="1">
      <c r="A38" s="50">
        <v>36</v>
      </c>
      <c r="B38" s="13" t="s">
        <v>18</v>
      </c>
      <c r="C38" s="20" t="s">
        <v>82</v>
      </c>
      <c r="D38" s="14">
        <v>90</v>
      </c>
      <c r="E38" s="14" t="s">
        <v>18</v>
      </c>
      <c r="F38" s="15" t="s">
        <v>18</v>
      </c>
      <c r="G38" s="21">
        <v>23</v>
      </c>
      <c r="H38" s="22">
        <v>1</v>
      </c>
      <c r="I38" s="16">
        <f t="shared" si="1"/>
        <v>23</v>
      </c>
      <c r="J38" s="13">
        <v>1</v>
      </c>
      <c r="K38" s="14" t="s">
        <v>18</v>
      </c>
      <c r="L38" s="52">
        <v>2797.9</v>
      </c>
      <c r="M38" s="54">
        <v>533</v>
      </c>
      <c r="N38" s="17">
        <v>45275</v>
      </c>
      <c r="O38" s="23" t="s">
        <v>83</v>
      </c>
      <c r="P38" s="18"/>
    </row>
    <row r="39" spans="1:16" ht="24.95" customHeight="1">
      <c r="A39" s="12">
        <v>37</v>
      </c>
      <c r="B39" s="48">
        <v>33</v>
      </c>
      <c r="C39" s="51" t="s">
        <v>45</v>
      </c>
      <c r="D39" s="52">
        <v>72</v>
      </c>
      <c r="E39" s="52">
        <v>105</v>
      </c>
      <c r="F39" s="53">
        <f>(D39-E39)/E39</f>
        <v>-0.31428571428571428</v>
      </c>
      <c r="G39" s="58">
        <v>18</v>
      </c>
      <c r="H39" s="54">
        <v>1</v>
      </c>
      <c r="I39" s="55">
        <f t="shared" si="1"/>
        <v>18</v>
      </c>
      <c r="J39" s="48">
        <v>1</v>
      </c>
      <c r="K39" s="55">
        <v>6</v>
      </c>
      <c r="L39" s="52">
        <v>2834.28</v>
      </c>
      <c r="M39" s="54">
        <v>677</v>
      </c>
      <c r="N39" s="56">
        <v>45289</v>
      </c>
      <c r="O39" s="49" t="s">
        <v>46</v>
      </c>
      <c r="P39" s="47"/>
    </row>
    <row r="40" spans="1:16" s="25" customFormat="1" ht="24.95" customHeight="1">
      <c r="A40" s="50">
        <v>38</v>
      </c>
      <c r="B40" s="48" t="s">
        <v>18</v>
      </c>
      <c r="C40" s="51" t="s">
        <v>86</v>
      </c>
      <c r="D40" s="52">
        <v>58.990000000000009</v>
      </c>
      <c r="E40" s="52" t="s">
        <v>18</v>
      </c>
      <c r="F40" s="53" t="s">
        <v>18</v>
      </c>
      <c r="G40" s="58">
        <v>20</v>
      </c>
      <c r="H40" s="54">
        <v>1</v>
      </c>
      <c r="I40" s="55">
        <f t="shared" si="1"/>
        <v>20</v>
      </c>
      <c r="J40" s="48">
        <v>1</v>
      </c>
      <c r="K40" s="55" t="s">
        <v>18</v>
      </c>
      <c r="L40" s="52">
        <v>6208.96</v>
      </c>
      <c r="M40" s="54">
        <v>958</v>
      </c>
      <c r="N40" s="56">
        <v>45282</v>
      </c>
      <c r="O40" s="49" t="s">
        <v>83</v>
      </c>
      <c r="P40" s="47"/>
    </row>
    <row r="41" spans="1:16" s="25" customFormat="1" ht="24.95" customHeight="1">
      <c r="A41" s="12">
        <v>39</v>
      </c>
      <c r="B41" s="13" t="s">
        <v>18</v>
      </c>
      <c r="C41" s="51" t="s">
        <v>102</v>
      </c>
      <c r="D41" s="52">
        <v>40</v>
      </c>
      <c r="E41" s="52" t="s">
        <v>18</v>
      </c>
      <c r="F41" s="53" t="s">
        <v>18</v>
      </c>
      <c r="G41" s="58">
        <v>10</v>
      </c>
      <c r="H41" s="54">
        <v>1</v>
      </c>
      <c r="I41" s="55">
        <f t="shared" si="1"/>
        <v>10</v>
      </c>
      <c r="J41" s="48">
        <v>1</v>
      </c>
      <c r="K41" s="55">
        <v>2</v>
      </c>
      <c r="L41" s="52">
        <v>60.5</v>
      </c>
      <c r="M41" s="54">
        <v>14</v>
      </c>
      <c r="N41" s="56">
        <v>45317</v>
      </c>
      <c r="O41" s="49" t="s">
        <v>46</v>
      </c>
      <c r="P41" s="47"/>
    </row>
    <row r="42" spans="1:16" s="27" customFormat="1" ht="24.75" customHeight="1">
      <c r="B42" s="28"/>
      <c r="C42" s="29" t="s">
        <v>115</v>
      </c>
      <c r="D42" s="30">
        <f>SUBTOTAL(109,Table13245678910111213141517161819202122232426252728302931323334363537383456[Pajamos 
(GBO)])</f>
        <v>399180.43999999994</v>
      </c>
      <c r="E42" s="30" t="s">
        <v>113</v>
      </c>
      <c r="F42" s="31">
        <f t="shared" ref="F42" si="4">(D42-E42)/E42</f>
        <v>-0.19071375570197679</v>
      </c>
      <c r="G42" s="32">
        <f>SUBTOTAL(109,Table13245678910111213141517161819202122232426252728302931323334363537383456[Žiūrovų sk. 
(ADM)])</f>
        <v>57914</v>
      </c>
      <c r="H42" s="33"/>
      <c r="I42" s="33"/>
      <c r="J42" s="28"/>
      <c r="K42" s="28"/>
      <c r="L42" s="30"/>
      <c r="M42" s="32"/>
      <c r="N42" s="34"/>
      <c r="O42" s="35" t="s">
        <v>52</v>
      </c>
      <c r="P42" s="36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  <c r="L53" s="41"/>
    </row>
    <row r="54" spans="1:16383" ht="11.25" hidden="1">
      <c r="F54" s="39"/>
      <c r="L54" s="41"/>
    </row>
    <row r="55" spans="1:16383" ht="11.25" hidden="1">
      <c r="F55" s="39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  <row r="67" spans="4:15" ht="11.25" hidden="1">
      <c r="D67" s="26"/>
      <c r="F67" s="26"/>
      <c r="G67" s="26"/>
      <c r="H67" s="26"/>
      <c r="I67" s="26"/>
      <c r="K67" s="26"/>
      <c r="O67" s="26"/>
    </row>
    <row r="68" spans="4:15" ht="11.25" hidden="1">
      <c r="D68" s="26"/>
      <c r="F68" s="26"/>
      <c r="G68" s="26"/>
      <c r="H68" s="26"/>
      <c r="I68" s="26"/>
      <c r="K68" s="26"/>
      <c r="O68" s="26"/>
    </row>
    <row r="69" spans="4:15" ht="11.25" hidden="1">
      <c r="D69" s="26"/>
      <c r="F69" s="26"/>
      <c r="G69" s="26"/>
      <c r="H69" s="26"/>
      <c r="I69" s="26"/>
      <c r="K69" s="26"/>
      <c r="O69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7231B0-4B3D-4896-BA44-6248D63E60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9251E3-3F42-4BD1-818B-388023C8DE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03.29-03.31</vt:lpstr>
      <vt:lpstr>03.22-03.24</vt:lpstr>
      <vt:lpstr>03.15-03.17</vt:lpstr>
      <vt:lpstr>03.08-03.10</vt:lpstr>
      <vt:lpstr>03.01-03.03</vt:lpstr>
      <vt:lpstr>02.23-02.25</vt:lpstr>
      <vt:lpstr>02.16-02.18</vt:lpstr>
      <vt:lpstr>02.09-02.11</vt:lpstr>
      <vt:lpstr>02.02-02.04</vt:lpstr>
      <vt:lpstr>01.26-01.28</vt:lpstr>
      <vt:lpstr>01.19-01.21</vt:lpstr>
      <vt:lpstr>01.12-01.14</vt:lpstr>
      <vt:lpstr>01.05-01.07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2015-06-05T18:17:20Z</dcterms:created>
  <dcterms:modified xsi:type="dcterms:W3CDTF">2024-04-02T13:52:42Z</dcterms:modified>
</cp:coreProperties>
</file>